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ac y guias version final 1 AGOSTO 2024\"/>
    </mc:Choice>
  </mc:AlternateContent>
  <bookViews>
    <workbookView xWindow="0" yWindow="0" windowWidth="23040" windowHeight="9396"/>
  </bookViews>
  <sheets>
    <sheet name="BC3 mate." sheetId="1" r:id="rId1"/>
  </sheets>
  <externalReferences>
    <externalReference r:id="rId2"/>
  </externalReferences>
  <definedNames>
    <definedName name="aaaaa" localSheetId="0">#REF!</definedName>
    <definedName name="aaaaa">#REF!</definedName>
    <definedName name="Ponderación" localSheetId="0">#REF!</definedName>
    <definedName name="Ponderación">#REF!</definedName>
    <definedName name="Ponderacion1" localSheetId="0">#REF!</definedName>
    <definedName name="Ponderacion1">#REF!</definedName>
    <definedName name="_xlnm.Print_Titles" localSheetId="0">'BC3 mate.'!$1:$7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0" i="1" l="1"/>
  <c r="D39" i="1"/>
  <c r="F42" i="1" l="1"/>
  <c r="E42" i="1"/>
  <c r="D42" i="1"/>
  <c r="F41" i="1"/>
  <c r="E41" i="1"/>
  <c r="D41" i="1"/>
  <c r="F40" i="1"/>
  <c r="E40" i="1"/>
  <c r="F39" i="1"/>
  <c r="E39" i="1"/>
  <c r="F38" i="1"/>
  <c r="E38" i="1"/>
  <c r="D38" i="1"/>
  <c r="N21" i="1"/>
  <c r="O19" i="1" s="1"/>
  <c r="C48" i="1"/>
  <c r="F48" i="1" s="1"/>
  <c r="E15" i="1"/>
  <c r="K14" i="1"/>
  <c r="E14" i="1"/>
  <c r="O20" i="1" l="1"/>
  <c r="O18" i="1"/>
  <c r="O21" i="1" s="1"/>
  <c r="M14" i="1"/>
  <c r="C23" i="1"/>
  <c r="G48" i="1" s="1"/>
  <c r="C47" i="1"/>
  <c r="F47" i="1" s="1"/>
  <c r="C22" i="1"/>
  <c r="C31" i="1" l="1"/>
  <c r="E48" i="1" s="1"/>
  <c r="H48" i="1" s="1"/>
  <c r="C30" i="1"/>
  <c r="E47" i="1" s="1"/>
  <c r="G47" i="1"/>
  <c r="B30" i="1"/>
  <c r="B31" i="1"/>
  <c r="G31" i="1" l="1"/>
  <c r="G30" i="1"/>
  <c r="H47" i="1"/>
</calcChain>
</file>

<file path=xl/sharedStrings.xml><?xml version="1.0" encoding="utf-8"?>
<sst xmlns="http://schemas.openxmlformats.org/spreadsheetml/2006/main" count="88" uniqueCount="65">
  <si>
    <t>MATERIALIDAD</t>
  </si>
  <si>
    <t>Instrucciones</t>
  </si>
  <si>
    <t>1. Para determinar la materialidad de planeación se debe seleccionar una de las bases para entidades públicas, para este caso son las siguientes:</t>
  </si>
  <si>
    <t>Base de medición</t>
  </si>
  <si>
    <t>Total ejecución</t>
  </si>
  <si>
    <t>Enfoque de revisión</t>
  </si>
  <si>
    <t>INGRESOS</t>
  </si>
  <si>
    <t>Recursos auxiliares</t>
  </si>
  <si>
    <t>Total Ingresos</t>
  </si>
  <si>
    <t>Total Egresos</t>
  </si>
  <si>
    <t>MP</t>
  </si>
  <si>
    <t>EGRESOS</t>
  </si>
  <si>
    <t>Renglones</t>
  </si>
  <si>
    <t>programa</t>
  </si>
  <si>
    <t>programa 2</t>
  </si>
  <si>
    <t>grupo 2</t>
  </si>
  <si>
    <t>grupo 3</t>
  </si>
  <si>
    <t>grupo 4</t>
  </si>
  <si>
    <t>DESCRIPCIÓN</t>
  </si>
  <si>
    <t>VALOR</t>
  </si>
  <si>
    <t>% IT</t>
  </si>
  <si>
    <t>IT</t>
  </si>
  <si>
    <t>grupo 9</t>
  </si>
  <si>
    <t>MP INGRESOS</t>
  </si>
  <si>
    <t>actividad</t>
  </si>
  <si>
    <t>MP EGRESOS</t>
  </si>
  <si>
    <t>obra</t>
  </si>
  <si>
    <t>% RDA</t>
  </si>
  <si>
    <t>RDA</t>
  </si>
  <si>
    <t>ev. Reis</t>
  </si>
  <si>
    <t>repre. De la ejc</t>
  </si>
  <si>
    <t>ET INGRESOS</t>
  </si>
  <si>
    <t>1% al 15%</t>
  </si>
  <si>
    <t>ET EGRESOS</t>
  </si>
  <si>
    <t>16% al 40%</t>
  </si>
  <si>
    <t>80% al 100%</t>
  </si>
  <si>
    <r>
      <t xml:space="preserve">El importe nominal para el RDA, es el monto máximo para acumular debilidades. </t>
    </r>
    <r>
      <rPr>
        <b/>
        <sz val="11"/>
        <color indexed="8"/>
        <rFont val="Calibri"/>
        <family val="2"/>
      </rPr>
      <t/>
    </r>
  </si>
  <si>
    <t>ubicación geog.</t>
  </si>
  <si>
    <t xml:space="preserve">Materialidad Inicial </t>
  </si>
  <si>
    <t>Activo</t>
  </si>
  <si>
    <t>Pasivo</t>
  </si>
  <si>
    <t>Patrimonio</t>
  </si>
  <si>
    <t>Ingresos</t>
  </si>
  <si>
    <t>Gastos</t>
  </si>
  <si>
    <t>Materialidad (Actualización)</t>
  </si>
  <si>
    <t>Base (TOTAL)</t>
  </si>
  <si>
    <t>Egresos</t>
  </si>
  <si>
    <t>Fuente: Ejecución presupuestaria SICOIN</t>
  </si>
  <si>
    <t xml:space="preserve">Marcas: </t>
  </si>
  <si>
    <t xml:space="preserve">Objetivos: </t>
  </si>
  <si>
    <t xml:space="preserve">Conclusiones: </t>
  </si>
  <si>
    <t>Guía BC3</t>
  </si>
  <si>
    <t>Elaborado por:</t>
  </si>
  <si>
    <t>Firma</t>
  </si>
  <si>
    <t>Fecha:</t>
  </si>
  <si>
    <t>Revisado por:</t>
  </si>
  <si>
    <t xml:space="preserve">Nombre de la entidad:     </t>
  </si>
  <si>
    <t xml:space="preserve">Período de la auditoría:         </t>
  </si>
  <si>
    <t>El error tolerable es el límite máximo de aceptación de errores que el equipo de auditoría debe aceptar. El error tolerable nunca debe ser mayor que la materialidad fijada en la etapa de planificación, y por tanto será una fracción de aquella.</t>
  </si>
  <si>
    <r>
      <t>4.</t>
    </r>
    <r>
      <rPr>
        <b/>
        <sz val="10"/>
        <color indexed="8"/>
        <rFont val="Arial"/>
        <family val="2"/>
      </rPr>
      <t xml:space="preserve"> Determinar el importe nominal para el Resumen de Debilidades de Auditoría (RDA)</t>
    </r>
    <r>
      <rPr>
        <sz val="10"/>
        <color indexed="8"/>
        <rFont val="Arial"/>
        <family val="2"/>
      </rPr>
      <t xml:space="preserve"> multiplicando el IT por un porcentaje entre el 3% a 5%</t>
    </r>
  </si>
  <si>
    <t xml:space="preserve">Factor </t>
  </si>
  <si>
    <r>
      <rPr>
        <b/>
        <sz val="10"/>
        <color indexed="8"/>
        <rFont val="Arial"/>
        <family val="2"/>
      </rPr>
      <t>2. Determinar el incumplimiento Tolerable (IT)</t>
    </r>
    <r>
      <rPr>
        <sz val="10"/>
        <color indexed="8"/>
        <rFont val="Arial"/>
        <family val="2"/>
      </rPr>
      <t>, no debe ser mayor al 50% del % de representación de la ejecución.</t>
    </r>
  </si>
  <si>
    <t>Determinación de la Materialidad, eI IT y el Importe Nominal en relación a la ejecución presupuestaria.</t>
  </si>
  <si>
    <t>factor</t>
  </si>
  <si>
    <t>Determinación de la materialidad de planeación para la ejecución presupuestaria.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</si>
</sst>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quot;Q&quot;#,##0.00"/>
    <numFmt numFmtId="166" formatCode="0.0000"/>
  </numFmts>
  <fonts count="10" x14ac:knownFonts="1">
    <font>
      <sz val="11"/>
      <color theme="1"/>
      <name val="Calibri"/>
      <family val="2"/>
      <scheme val="minor"/>
    </font>
    <font>
      <sz val="11"/>
      <color theme="1"/>
      <name val="Calibri"/>
      <family val="2"/>
      <scheme val="minor"/>
    </font>
    <font>
      <b/>
      <sz val="11"/>
      <color indexed="8"/>
      <name val="Calibri"/>
      <family val="2"/>
    </font>
    <font>
      <sz val="10"/>
      <color theme="1"/>
      <name val="Arial"/>
      <family val="2"/>
    </font>
    <font>
      <b/>
      <sz val="10"/>
      <color theme="1"/>
      <name val="Arial"/>
      <family val="2"/>
    </font>
    <font>
      <b/>
      <sz val="10"/>
      <color rgb="FFFF0000"/>
      <name val="Arial"/>
      <family val="2"/>
    </font>
    <font>
      <sz val="10"/>
      <color indexed="8"/>
      <name val="Arial"/>
      <family val="2"/>
    </font>
    <font>
      <b/>
      <sz val="10"/>
      <color indexed="8"/>
      <name val="Arial"/>
      <family val="2"/>
    </font>
    <font>
      <i/>
      <sz val="10"/>
      <color theme="1"/>
      <name val="Arial"/>
      <family val="2"/>
    </font>
    <font>
      <b/>
      <i/>
      <sz val="10"/>
      <color theme="1"/>
      <name val="Arial"/>
      <family val="2"/>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86">
    <xf numFmtId="0" fontId="0" fillId="0" borderId="0" xfId="0"/>
    <xf numFmtId="0" fontId="3" fillId="0" borderId="0" xfId="0" applyFont="1" applyFill="1" applyBorder="1" applyAlignment="1" applyProtection="1">
      <alignment shrinkToFit="1"/>
    </xf>
    <xf numFmtId="0" fontId="4" fillId="0" borderId="1" xfId="0" applyFont="1" applyBorder="1" applyProtection="1"/>
    <xf numFmtId="0" fontId="4" fillId="0" borderId="1" xfId="0" applyFont="1" applyBorder="1" applyAlignment="1" applyProtection="1">
      <alignment horizontal="center"/>
    </xf>
    <xf numFmtId="0" fontId="4" fillId="0" borderId="0" xfId="0" applyFont="1" applyAlignment="1" applyProtection="1">
      <alignment horizontal="justify" wrapText="1"/>
    </xf>
    <xf numFmtId="0" fontId="3" fillId="0" borderId="0" xfId="0" applyFont="1" applyProtection="1"/>
    <xf numFmtId="0" fontId="4" fillId="0" borderId="0" xfId="0" applyFont="1" applyAlignment="1" applyProtection="1">
      <alignment horizontal="left"/>
    </xf>
    <xf numFmtId="0" fontId="3" fillId="0" borderId="0" xfId="0" applyFont="1" applyAlignment="1" applyProtection="1">
      <alignment horizontal="right"/>
    </xf>
    <xf numFmtId="0" fontId="5" fillId="0" borderId="0" xfId="0" applyFont="1" applyProtection="1"/>
    <xf numFmtId="0" fontId="3" fillId="0" borderId="0" xfId="0" applyFont="1" applyFill="1" applyBorder="1" applyProtection="1"/>
    <xf numFmtId="0" fontId="4" fillId="0" borderId="0" xfId="0" applyFont="1" applyFill="1" applyBorder="1" applyAlignment="1" applyProtection="1">
      <alignment horizontal="center"/>
    </xf>
    <xf numFmtId="0" fontId="3" fillId="0" borderId="0" xfId="0" applyFont="1" applyFill="1" applyBorder="1" applyAlignment="1" applyProtection="1">
      <alignment horizontal="center"/>
    </xf>
    <xf numFmtId="14" fontId="3" fillId="0" borderId="0" xfId="0" applyNumberFormat="1" applyFont="1" applyFill="1" applyBorder="1" applyAlignment="1" applyProtection="1">
      <alignment horizontal="center"/>
    </xf>
    <xf numFmtId="0" fontId="3" fillId="0" borderId="2" xfId="0" applyFont="1" applyBorder="1" applyAlignment="1" applyProtection="1"/>
    <xf numFmtId="0" fontId="4" fillId="0" borderId="1" xfId="0" applyFont="1" applyBorder="1" applyAlignment="1" applyProtection="1">
      <alignment horizontal="center" vertical="center"/>
    </xf>
    <xf numFmtId="0" fontId="3" fillId="0" borderId="1" xfId="0" applyFont="1" applyBorder="1" applyProtection="1"/>
    <xf numFmtId="4" fontId="3" fillId="0" borderId="1" xfId="0" applyNumberFormat="1" applyFont="1" applyBorder="1" applyProtection="1"/>
    <xf numFmtId="0" fontId="3" fillId="0" borderId="1" xfId="0" applyFont="1" applyBorder="1" applyAlignment="1" applyProtection="1">
      <alignment wrapText="1"/>
    </xf>
    <xf numFmtId="164" fontId="3" fillId="0" borderId="1" xfId="1" applyNumberFormat="1" applyFont="1" applyBorder="1" applyAlignment="1" applyProtection="1">
      <alignment horizontal="center" wrapText="1"/>
    </xf>
    <xf numFmtId="165" fontId="3" fillId="0" borderId="1" xfId="0" applyNumberFormat="1" applyFont="1" applyBorder="1" applyAlignment="1" applyProtection="1">
      <alignment wrapText="1"/>
    </xf>
    <xf numFmtId="165" fontId="3" fillId="0" borderId="1" xfId="0" applyNumberFormat="1" applyFont="1" applyBorder="1" applyAlignment="1" applyProtection="1">
      <alignment horizontal="center"/>
    </xf>
    <xf numFmtId="165" fontId="4" fillId="2" borderId="1" xfId="0" applyNumberFormat="1" applyFont="1" applyFill="1" applyBorder="1" applyAlignment="1" applyProtection="1">
      <alignment horizontal="center"/>
    </xf>
    <xf numFmtId="0" fontId="3" fillId="0" borderId="3" xfId="0" applyFont="1" applyBorder="1" applyProtection="1"/>
    <xf numFmtId="165" fontId="3" fillId="0" borderId="0" xfId="0" applyNumberFormat="1" applyFont="1" applyAlignment="1" applyProtection="1">
      <alignment horizontal="center"/>
    </xf>
    <xf numFmtId="4" fontId="3" fillId="0" borderId="4" xfId="0" applyNumberFormat="1" applyFont="1" applyBorder="1" applyProtection="1"/>
    <xf numFmtId="0" fontId="3" fillId="0" borderId="4" xfId="0" applyFont="1" applyBorder="1" applyProtection="1"/>
    <xf numFmtId="0" fontId="3" fillId="2" borderId="0" xfId="0" applyFont="1" applyFill="1" applyProtection="1"/>
    <xf numFmtId="165" fontId="3" fillId="2" borderId="1" xfId="0" applyNumberFormat="1" applyFont="1" applyFill="1" applyBorder="1" applyAlignment="1" applyProtection="1">
      <alignment horizontal="center"/>
    </xf>
    <xf numFmtId="10" fontId="3" fillId="0" borderId="0" xfId="1" applyNumberFormat="1" applyFont="1" applyProtection="1"/>
    <xf numFmtId="0" fontId="4" fillId="0" borderId="1" xfId="0" applyFont="1" applyBorder="1" applyAlignment="1" applyProtection="1">
      <alignment horizontal="center" wrapText="1"/>
    </xf>
    <xf numFmtId="0" fontId="3" fillId="0" borderId="6" xfId="0" applyFont="1" applyBorder="1" applyAlignment="1" applyProtection="1">
      <alignment horizontal="left" wrapText="1"/>
    </xf>
    <xf numFmtId="165" fontId="3" fillId="2" borderId="0" xfId="0" applyNumberFormat="1" applyFont="1" applyFill="1" applyProtection="1"/>
    <xf numFmtId="9" fontId="3" fillId="0" borderId="0" xfId="0" applyNumberFormat="1" applyFont="1" applyProtection="1"/>
    <xf numFmtId="165" fontId="3" fillId="0" borderId="1" xfId="0" applyNumberFormat="1" applyFont="1" applyBorder="1" applyProtection="1"/>
    <xf numFmtId="10" fontId="3" fillId="0" borderId="1" xfId="1" applyNumberFormat="1" applyFont="1" applyBorder="1" applyProtection="1"/>
    <xf numFmtId="0" fontId="3" fillId="0" borderId="0" xfId="0" applyFont="1" applyAlignment="1" applyProtection="1">
      <alignment horizontal="center" vertical="center"/>
    </xf>
    <xf numFmtId="165" fontId="3" fillId="0" borderId="10" xfId="0" applyNumberFormat="1" applyFont="1" applyBorder="1" applyAlignment="1" applyProtection="1">
      <alignment horizontal="center"/>
    </xf>
    <xf numFmtId="0" fontId="3" fillId="0" borderId="8" xfId="0" applyFont="1" applyBorder="1" applyProtection="1"/>
    <xf numFmtId="0" fontId="3" fillId="0" borderId="9" xfId="0" applyFont="1" applyBorder="1" applyProtection="1"/>
    <xf numFmtId="0" fontId="4" fillId="0" borderId="1" xfId="0" applyFont="1" applyBorder="1" applyAlignment="1" applyProtection="1">
      <alignment horizontal="center" vertical="top" wrapText="1"/>
    </xf>
    <xf numFmtId="0" fontId="3" fillId="0" borderId="1" xfId="0" applyFont="1" applyBorder="1" applyAlignment="1" applyProtection="1">
      <alignment horizontal="left" vertical="top" wrapText="1"/>
    </xf>
    <xf numFmtId="165" fontId="3" fillId="0" borderId="1" xfId="0" applyNumberFormat="1" applyFont="1" applyBorder="1" applyAlignment="1" applyProtection="1">
      <alignment horizontal="right" vertical="top" wrapText="1"/>
    </xf>
    <xf numFmtId="10" fontId="3" fillId="0" borderId="1" xfId="1" applyNumberFormat="1" applyFont="1" applyBorder="1" applyAlignment="1" applyProtection="1">
      <alignment horizontal="center" vertical="top" wrapText="1"/>
    </xf>
    <xf numFmtId="0" fontId="3" fillId="0" borderId="0" xfId="0" applyFont="1" applyBorder="1" applyAlignment="1" applyProtection="1">
      <alignment horizontal="left" vertical="top" wrapText="1"/>
    </xf>
    <xf numFmtId="0" fontId="4" fillId="0" borderId="0" xfId="0" applyFont="1" applyBorder="1" applyAlignment="1" applyProtection="1">
      <alignment vertical="center"/>
    </xf>
    <xf numFmtId="0" fontId="4" fillId="0" borderId="1" xfId="0" applyFont="1" applyBorder="1" applyAlignment="1" applyProtection="1">
      <alignment vertical="center"/>
    </xf>
    <xf numFmtId="165" fontId="3" fillId="0" borderId="1" xfId="0" applyNumberFormat="1" applyFont="1" applyBorder="1" applyAlignment="1" applyProtection="1"/>
    <xf numFmtId="165" fontId="3" fillId="0" borderId="1" xfId="0" applyNumberFormat="1" applyFont="1" applyBorder="1" applyAlignment="1" applyProtection="1">
      <alignment horizontal="right"/>
    </xf>
    <xf numFmtId="165" fontId="3" fillId="0" borderId="0" xfId="0" applyNumberFormat="1" applyFont="1" applyBorder="1" applyAlignment="1" applyProtection="1"/>
    <xf numFmtId="0" fontId="3" fillId="0" borderId="0" xfId="0" applyFont="1" applyBorder="1" applyAlignment="1" applyProtection="1">
      <alignment wrapText="1"/>
    </xf>
    <xf numFmtId="0" fontId="3" fillId="0" borderId="0" xfId="0" applyFont="1" applyBorder="1" applyProtection="1"/>
    <xf numFmtId="0" fontId="3" fillId="0" borderId="0" xfId="0" applyFont="1" applyBorder="1" applyAlignment="1" applyProtection="1"/>
    <xf numFmtId="0" fontId="3" fillId="0" borderId="0" xfId="0" applyFont="1" applyAlignment="1" applyProtection="1">
      <alignment wrapText="1"/>
    </xf>
    <xf numFmtId="10" fontId="3" fillId="0" borderId="1" xfId="1" applyNumberFormat="1" applyFont="1" applyBorder="1" applyAlignment="1" applyProtection="1">
      <alignment vertical="center"/>
    </xf>
    <xf numFmtId="10" fontId="3" fillId="0" borderId="1" xfId="1" applyNumberFormat="1" applyFont="1" applyBorder="1" applyAlignment="1" applyProtection="1">
      <alignment horizontal="center" vertical="center"/>
    </xf>
    <xf numFmtId="0" fontId="4" fillId="0" borderId="0" xfId="0" applyFont="1" applyProtection="1"/>
    <xf numFmtId="0" fontId="3" fillId="0" borderId="0" xfId="0" applyFont="1" applyAlignment="1" applyProtection="1">
      <alignment horizontal="left"/>
    </xf>
    <xf numFmtId="0" fontId="5" fillId="0" borderId="16" xfId="0" applyFont="1" applyBorder="1" applyAlignment="1" applyProtection="1">
      <alignment horizontal="center" vertical="center"/>
    </xf>
    <xf numFmtId="0" fontId="8" fillId="0" borderId="0" xfId="0" applyFont="1" applyAlignment="1" applyProtection="1">
      <alignment horizontal="left" wrapText="1"/>
    </xf>
    <xf numFmtId="0" fontId="9" fillId="0" borderId="0" xfId="0" applyFont="1" applyAlignment="1" applyProtection="1">
      <alignment horizontal="center" vertical="center" wrapText="1"/>
    </xf>
    <xf numFmtId="0" fontId="3" fillId="0" borderId="1" xfId="0" applyFont="1" applyBorder="1" applyAlignment="1" applyProtection="1">
      <alignment horizontal="left" vertical="top" wrapText="1"/>
    </xf>
    <xf numFmtId="0" fontId="3" fillId="0" borderId="0" xfId="0" applyFont="1" applyBorder="1" applyAlignment="1" applyProtection="1">
      <alignment horizontal="justify" wrapText="1"/>
    </xf>
    <xf numFmtId="0" fontId="4" fillId="0" borderId="2"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0" xfId="0" applyFont="1" applyAlignment="1" applyProtection="1">
      <alignment horizontal="justify" wrapText="1"/>
    </xf>
    <xf numFmtId="0" fontId="3" fillId="0" borderId="8" xfId="0" applyFont="1" applyBorder="1" applyAlignment="1" applyProtection="1">
      <alignment horizontal="justify" wrapText="1"/>
    </xf>
    <xf numFmtId="0" fontId="3" fillId="0" borderId="0" xfId="0" applyFont="1" applyAlignment="1" applyProtection="1">
      <alignment horizontal="justify" wrapText="1"/>
    </xf>
    <xf numFmtId="0" fontId="3" fillId="0" borderId="9" xfId="0" applyFont="1" applyBorder="1" applyAlignment="1" applyProtection="1">
      <alignment horizontal="justify" wrapText="1"/>
    </xf>
    <xf numFmtId="0" fontId="3" fillId="0" borderId="11" xfId="0" applyFont="1" applyBorder="1" applyAlignment="1" applyProtection="1">
      <alignment horizontal="justify" wrapText="1"/>
    </xf>
    <xf numFmtId="0" fontId="3" fillId="0" borderId="12" xfId="0" applyFont="1" applyBorder="1" applyAlignment="1" applyProtection="1">
      <alignment horizontal="justify" wrapText="1"/>
    </xf>
    <xf numFmtId="0" fontId="3" fillId="0" borderId="13" xfId="0" applyFont="1" applyBorder="1" applyAlignment="1" applyProtection="1">
      <alignment horizontal="justify" wrapText="1"/>
    </xf>
    <xf numFmtId="0" fontId="4" fillId="0" borderId="0" xfId="0" applyFont="1" applyAlignment="1" applyProtection="1">
      <alignment horizontal="center"/>
    </xf>
    <xf numFmtId="0" fontId="4" fillId="0" borderId="0" xfId="0" applyFont="1" applyAlignment="1" applyProtection="1">
      <alignment horizontal="left"/>
    </xf>
    <xf numFmtId="0" fontId="3" fillId="0" borderId="1" xfId="0" applyFont="1" applyBorder="1" applyAlignment="1" applyProtection="1">
      <alignment horizontal="center"/>
    </xf>
    <xf numFmtId="0" fontId="4" fillId="0" borderId="1" xfId="0" applyFont="1" applyBorder="1" applyAlignment="1" applyProtection="1">
      <alignment horizontal="center"/>
    </xf>
    <xf numFmtId="0" fontId="4" fillId="0" borderId="1" xfId="0" applyFont="1" applyBorder="1" applyAlignment="1" applyProtection="1">
      <alignment horizontal="left" wrapText="1"/>
    </xf>
    <xf numFmtId="0" fontId="6"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8" xfId="0" applyFont="1" applyBorder="1" applyAlignment="1" applyProtection="1">
      <alignment horizontal="left" vertical="center" wrapText="1"/>
    </xf>
    <xf numFmtId="0" fontId="3" fillId="0" borderId="0" xfId="0" applyFont="1" applyAlignment="1" applyProtection="1">
      <alignment horizontal="left" vertical="center" wrapText="1"/>
    </xf>
    <xf numFmtId="0" fontId="3" fillId="0" borderId="9" xfId="0" applyFont="1" applyBorder="1" applyAlignment="1" applyProtection="1">
      <alignment horizontal="left" vertical="center" wrapText="1"/>
    </xf>
    <xf numFmtId="166" fontId="3" fillId="0" borderId="1" xfId="1" applyNumberFormat="1" applyFont="1" applyBorder="1" applyAlignment="1" applyProtection="1">
      <alignment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220980</xdr:colOff>
      <xdr:row>21</xdr:row>
      <xdr:rowOff>53340</xdr:rowOff>
    </xdr:from>
    <xdr:to>
      <xdr:col>5</xdr:col>
      <xdr:colOff>967740</xdr:colOff>
      <xdr:row>21</xdr:row>
      <xdr:rowOff>121920</xdr:rowOff>
    </xdr:to>
    <xdr:sp macro="" textlink="">
      <xdr:nvSpPr>
        <xdr:cNvPr id="2" name="Flecha derecha 1">
          <a:extLst>
            <a:ext uri="{FF2B5EF4-FFF2-40B4-BE49-F238E27FC236}">
              <a16:creationId xmlns:a16="http://schemas.microsoft.com/office/drawing/2014/main" xmlns="" id="{00000000-0008-0000-0200-000004000000}"/>
            </a:ext>
          </a:extLst>
        </xdr:cNvPr>
        <xdr:cNvSpPr/>
      </xdr:nvSpPr>
      <xdr:spPr>
        <a:xfrm>
          <a:off x="4648200" y="5996940"/>
          <a:ext cx="4541520" cy="685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114300</xdr:colOff>
      <xdr:row>29</xdr:row>
      <xdr:rowOff>68580</xdr:rowOff>
    </xdr:from>
    <xdr:to>
      <xdr:col>5</xdr:col>
      <xdr:colOff>861060</xdr:colOff>
      <xdr:row>29</xdr:row>
      <xdr:rowOff>137160</xdr:rowOff>
    </xdr:to>
    <xdr:sp macro="" textlink="">
      <xdr:nvSpPr>
        <xdr:cNvPr id="3" name="Flecha derecha 2">
          <a:extLst>
            <a:ext uri="{FF2B5EF4-FFF2-40B4-BE49-F238E27FC236}">
              <a16:creationId xmlns:a16="http://schemas.microsoft.com/office/drawing/2014/main" xmlns="" id="{00000000-0008-0000-0200-000005000000}"/>
            </a:ext>
          </a:extLst>
        </xdr:cNvPr>
        <xdr:cNvSpPr/>
      </xdr:nvSpPr>
      <xdr:spPr>
        <a:xfrm>
          <a:off x="4541520" y="7932420"/>
          <a:ext cx="4541520" cy="685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mac%20y%20guias%20propuesta%20actual.%20JULIO%2031%202024\3.%20PLANIFICACION\PROPUESTA%20ACTUALIZACION\PLANIF.%20PARA%20PD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CONVERS."/>
      <sheetName val="CONVER. PRESUPUESTO"/>
      <sheetName val="B2 ries. y cont."/>
      <sheetName val="B3 mate."/>
      <sheetName val="B4 areas a evaluar"/>
      <sheetName val="B5 mod. de compra"/>
      <sheetName val="B6 acta"/>
      <sheetName val="anexo cuesti."/>
      <sheetName val="anexo programa audi."/>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72"/>
  <sheetViews>
    <sheetView showGridLines="0" tabSelected="1" showWhiteSpace="0" zoomScaleNormal="100" zoomScaleSheetLayoutView="100" workbookViewId="0">
      <selection activeCell="A10" sqref="A10:G10"/>
    </sheetView>
  </sheetViews>
  <sheetFormatPr baseColWidth="10" defaultRowHeight="13.2" x14ac:dyDescent="0.25"/>
  <cols>
    <col min="1" max="1" width="23.88671875" style="5" customWidth="1"/>
    <col min="2" max="2" width="21.88671875" style="5" customWidth="1"/>
    <col min="3" max="3" width="18.6640625" style="5" customWidth="1"/>
    <col min="4" max="4" width="9" style="5" customWidth="1"/>
    <col min="5" max="5" width="46.33203125" style="5" customWidth="1"/>
    <col min="6" max="6" width="24.44140625" style="5" customWidth="1"/>
    <col min="7" max="7" width="22.6640625" style="5" customWidth="1"/>
    <col min="8" max="8" width="18.6640625" style="5" customWidth="1"/>
    <col min="9" max="9" width="11.5546875" style="5"/>
    <col min="10" max="10" width="15.109375" style="5" hidden="1" customWidth="1"/>
    <col min="11" max="11" width="13.6640625" style="5" hidden="1" customWidth="1"/>
    <col min="12" max="12" width="18" style="5" hidden="1" customWidth="1"/>
    <col min="13" max="13" width="22.88671875" style="5" hidden="1" customWidth="1"/>
    <col min="14" max="14" width="15.44140625" style="5" hidden="1" customWidth="1"/>
    <col min="15" max="15" width="16.44140625" style="5" hidden="1" customWidth="1"/>
    <col min="16" max="255" width="11.5546875" style="5"/>
    <col min="256" max="256" width="23.88671875" style="5" customWidth="1"/>
    <col min="257" max="257" width="21.88671875" style="5" customWidth="1"/>
    <col min="258" max="258" width="22.33203125" style="5" customWidth="1"/>
    <col min="259" max="259" width="8.5546875" style="5" customWidth="1"/>
    <col min="260" max="260" width="2.5546875" style="5" customWidth="1"/>
    <col min="261" max="261" width="11.5546875" style="5"/>
    <col min="262" max="262" width="14.88671875" style="5" customWidth="1"/>
    <col min="263" max="263" width="17" style="5" customWidth="1"/>
    <col min="264" max="511" width="11.5546875" style="5"/>
    <col min="512" max="512" width="23.88671875" style="5" customWidth="1"/>
    <col min="513" max="513" width="21.88671875" style="5" customWidth="1"/>
    <col min="514" max="514" width="22.33203125" style="5" customWidth="1"/>
    <col min="515" max="515" width="8.5546875" style="5" customWidth="1"/>
    <col min="516" max="516" width="2.5546875" style="5" customWidth="1"/>
    <col min="517" max="517" width="11.5546875" style="5"/>
    <col min="518" max="518" width="14.88671875" style="5" customWidth="1"/>
    <col min="519" max="519" width="17" style="5" customWidth="1"/>
    <col min="520" max="767" width="11.5546875" style="5"/>
    <col min="768" max="768" width="23.88671875" style="5" customWidth="1"/>
    <col min="769" max="769" width="21.88671875" style="5" customWidth="1"/>
    <col min="770" max="770" width="22.33203125" style="5" customWidth="1"/>
    <col min="771" max="771" width="8.5546875" style="5" customWidth="1"/>
    <col min="772" max="772" width="2.5546875" style="5" customWidth="1"/>
    <col min="773" max="773" width="11.5546875" style="5"/>
    <col min="774" max="774" width="14.88671875" style="5" customWidth="1"/>
    <col min="775" max="775" width="17" style="5" customWidth="1"/>
    <col min="776" max="1023" width="11.5546875" style="5"/>
    <col min="1024" max="1024" width="23.88671875" style="5" customWidth="1"/>
    <col min="1025" max="1025" width="21.88671875" style="5" customWidth="1"/>
    <col min="1026" max="1026" width="22.33203125" style="5" customWidth="1"/>
    <col min="1027" max="1027" width="8.5546875" style="5" customWidth="1"/>
    <col min="1028" max="1028" width="2.5546875" style="5" customWidth="1"/>
    <col min="1029" max="1029" width="11.5546875" style="5"/>
    <col min="1030" max="1030" width="14.88671875" style="5" customWidth="1"/>
    <col min="1031" max="1031" width="17" style="5" customWidth="1"/>
    <col min="1032" max="1279" width="11.5546875" style="5"/>
    <col min="1280" max="1280" width="23.88671875" style="5" customWidth="1"/>
    <col min="1281" max="1281" width="21.88671875" style="5" customWidth="1"/>
    <col min="1282" max="1282" width="22.33203125" style="5" customWidth="1"/>
    <col min="1283" max="1283" width="8.5546875" style="5" customWidth="1"/>
    <col min="1284" max="1284" width="2.5546875" style="5" customWidth="1"/>
    <col min="1285" max="1285" width="11.5546875" style="5"/>
    <col min="1286" max="1286" width="14.88671875" style="5" customWidth="1"/>
    <col min="1287" max="1287" width="17" style="5" customWidth="1"/>
    <col min="1288" max="1535" width="11.5546875" style="5"/>
    <col min="1536" max="1536" width="23.88671875" style="5" customWidth="1"/>
    <col min="1537" max="1537" width="21.88671875" style="5" customWidth="1"/>
    <col min="1538" max="1538" width="22.33203125" style="5" customWidth="1"/>
    <col min="1539" max="1539" width="8.5546875" style="5" customWidth="1"/>
    <col min="1540" max="1540" width="2.5546875" style="5" customWidth="1"/>
    <col min="1541" max="1541" width="11.5546875" style="5"/>
    <col min="1542" max="1542" width="14.88671875" style="5" customWidth="1"/>
    <col min="1543" max="1543" width="17" style="5" customWidth="1"/>
    <col min="1544" max="1791" width="11.5546875" style="5"/>
    <col min="1792" max="1792" width="23.88671875" style="5" customWidth="1"/>
    <col min="1793" max="1793" width="21.88671875" style="5" customWidth="1"/>
    <col min="1794" max="1794" width="22.33203125" style="5" customWidth="1"/>
    <col min="1795" max="1795" width="8.5546875" style="5" customWidth="1"/>
    <col min="1796" max="1796" width="2.5546875" style="5" customWidth="1"/>
    <col min="1797" max="1797" width="11.5546875" style="5"/>
    <col min="1798" max="1798" width="14.88671875" style="5" customWidth="1"/>
    <col min="1799" max="1799" width="17" style="5" customWidth="1"/>
    <col min="1800" max="2047" width="11.5546875" style="5"/>
    <col min="2048" max="2048" width="23.88671875" style="5" customWidth="1"/>
    <col min="2049" max="2049" width="21.88671875" style="5" customWidth="1"/>
    <col min="2050" max="2050" width="22.33203125" style="5" customWidth="1"/>
    <col min="2051" max="2051" width="8.5546875" style="5" customWidth="1"/>
    <col min="2052" max="2052" width="2.5546875" style="5" customWidth="1"/>
    <col min="2053" max="2053" width="11.5546875" style="5"/>
    <col min="2054" max="2054" width="14.88671875" style="5" customWidth="1"/>
    <col min="2055" max="2055" width="17" style="5" customWidth="1"/>
    <col min="2056" max="2303" width="11.5546875" style="5"/>
    <col min="2304" max="2304" width="23.88671875" style="5" customWidth="1"/>
    <col min="2305" max="2305" width="21.88671875" style="5" customWidth="1"/>
    <col min="2306" max="2306" width="22.33203125" style="5" customWidth="1"/>
    <col min="2307" max="2307" width="8.5546875" style="5" customWidth="1"/>
    <col min="2308" max="2308" width="2.5546875" style="5" customWidth="1"/>
    <col min="2309" max="2309" width="11.5546875" style="5"/>
    <col min="2310" max="2310" width="14.88671875" style="5" customWidth="1"/>
    <col min="2311" max="2311" width="17" style="5" customWidth="1"/>
    <col min="2312" max="2559" width="11.5546875" style="5"/>
    <col min="2560" max="2560" width="23.88671875" style="5" customWidth="1"/>
    <col min="2561" max="2561" width="21.88671875" style="5" customWidth="1"/>
    <col min="2562" max="2562" width="22.33203125" style="5" customWidth="1"/>
    <col min="2563" max="2563" width="8.5546875" style="5" customWidth="1"/>
    <col min="2564" max="2564" width="2.5546875" style="5" customWidth="1"/>
    <col min="2565" max="2565" width="11.5546875" style="5"/>
    <col min="2566" max="2566" width="14.88671875" style="5" customWidth="1"/>
    <col min="2567" max="2567" width="17" style="5" customWidth="1"/>
    <col min="2568" max="2815" width="11.5546875" style="5"/>
    <col min="2816" max="2816" width="23.88671875" style="5" customWidth="1"/>
    <col min="2817" max="2817" width="21.88671875" style="5" customWidth="1"/>
    <col min="2818" max="2818" width="22.33203125" style="5" customWidth="1"/>
    <col min="2819" max="2819" width="8.5546875" style="5" customWidth="1"/>
    <col min="2820" max="2820" width="2.5546875" style="5" customWidth="1"/>
    <col min="2821" max="2821" width="11.5546875" style="5"/>
    <col min="2822" max="2822" width="14.88671875" style="5" customWidth="1"/>
    <col min="2823" max="2823" width="17" style="5" customWidth="1"/>
    <col min="2824" max="3071" width="11.5546875" style="5"/>
    <col min="3072" max="3072" width="23.88671875" style="5" customWidth="1"/>
    <col min="3073" max="3073" width="21.88671875" style="5" customWidth="1"/>
    <col min="3074" max="3074" width="22.33203125" style="5" customWidth="1"/>
    <col min="3075" max="3075" width="8.5546875" style="5" customWidth="1"/>
    <col min="3076" max="3076" width="2.5546875" style="5" customWidth="1"/>
    <col min="3077" max="3077" width="11.5546875" style="5"/>
    <col min="3078" max="3078" width="14.88671875" style="5" customWidth="1"/>
    <col min="3079" max="3079" width="17" style="5" customWidth="1"/>
    <col min="3080" max="3327" width="11.5546875" style="5"/>
    <col min="3328" max="3328" width="23.88671875" style="5" customWidth="1"/>
    <col min="3329" max="3329" width="21.88671875" style="5" customWidth="1"/>
    <col min="3330" max="3330" width="22.33203125" style="5" customWidth="1"/>
    <col min="3331" max="3331" width="8.5546875" style="5" customWidth="1"/>
    <col min="3332" max="3332" width="2.5546875" style="5" customWidth="1"/>
    <col min="3333" max="3333" width="11.5546875" style="5"/>
    <col min="3334" max="3334" width="14.88671875" style="5" customWidth="1"/>
    <col min="3335" max="3335" width="17" style="5" customWidth="1"/>
    <col min="3336" max="3583" width="11.5546875" style="5"/>
    <col min="3584" max="3584" width="23.88671875" style="5" customWidth="1"/>
    <col min="3585" max="3585" width="21.88671875" style="5" customWidth="1"/>
    <col min="3586" max="3586" width="22.33203125" style="5" customWidth="1"/>
    <col min="3587" max="3587" width="8.5546875" style="5" customWidth="1"/>
    <col min="3588" max="3588" width="2.5546875" style="5" customWidth="1"/>
    <col min="3589" max="3589" width="11.5546875" style="5"/>
    <col min="3590" max="3590" width="14.88671875" style="5" customWidth="1"/>
    <col min="3591" max="3591" width="17" style="5" customWidth="1"/>
    <col min="3592" max="3839" width="11.5546875" style="5"/>
    <col min="3840" max="3840" width="23.88671875" style="5" customWidth="1"/>
    <col min="3841" max="3841" width="21.88671875" style="5" customWidth="1"/>
    <col min="3842" max="3842" width="22.33203125" style="5" customWidth="1"/>
    <col min="3843" max="3843" width="8.5546875" style="5" customWidth="1"/>
    <col min="3844" max="3844" width="2.5546875" style="5" customWidth="1"/>
    <col min="3845" max="3845" width="11.5546875" style="5"/>
    <col min="3846" max="3846" width="14.88671875" style="5" customWidth="1"/>
    <col min="3847" max="3847" width="17" style="5" customWidth="1"/>
    <col min="3848" max="4095" width="11.5546875" style="5"/>
    <col min="4096" max="4096" width="23.88671875" style="5" customWidth="1"/>
    <col min="4097" max="4097" width="21.88671875" style="5" customWidth="1"/>
    <col min="4098" max="4098" width="22.33203125" style="5" customWidth="1"/>
    <col min="4099" max="4099" width="8.5546875" style="5" customWidth="1"/>
    <col min="4100" max="4100" width="2.5546875" style="5" customWidth="1"/>
    <col min="4101" max="4101" width="11.5546875" style="5"/>
    <col min="4102" max="4102" width="14.88671875" style="5" customWidth="1"/>
    <col min="4103" max="4103" width="17" style="5" customWidth="1"/>
    <col min="4104" max="4351" width="11.5546875" style="5"/>
    <col min="4352" max="4352" width="23.88671875" style="5" customWidth="1"/>
    <col min="4353" max="4353" width="21.88671875" style="5" customWidth="1"/>
    <col min="4354" max="4354" width="22.33203125" style="5" customWidth="1"/>
    <col min="4355" max="4355" width="8.5546875" style="5" customWidth="1"/>
    <col min="4356" max="4356" width="2.5546875" style="5" customWidth="1"/>
    <col min="4357" max="4357" width="11.5546875" style="5"/>
    <col min="4358" max="4358" width="14.88671875" style="5" customWidth="1"/>
    <col min="4359" max="4359" width="17" style="5" customWidth="1"/>
    <col min="4360" max="4607" width="11.5546875" style="5"/>
    <col min="4608" max="4608" width="23.88671875" style="5" customWidth="1"/>
    <col min="4609" max="4609" width="21.88671875" style="5" customWidth="1"/>
    <col min="4610" max="4610" width="22.33203125" style="5" customWidth="1"/>
    <col min="4611" max="4611" width="8.5546875" style="5" customWidth="1"/>
    <col min="4612" max="4612" width="2.5546875" style="5" customWidth="1"/>
    <col min="4613" max="4613" width="11.5546875" style="5"/>
    <col min="4614" max="4614" width="14.88671875" style="5" customWidth="1"/>
    <col min="4615" max="4615" width="17" style="5" customWidth="1"/>
    <col min="4616" max="4863" width="11.5546875" style="5"/>
    <col min="4864" max="4864" width="23.88671875" style="5" customWidth="1"/>
    <col min="4865" max="4865" width="21.88671875" style="5" customWidth="1"/>
    <col min="4866" max="4866" width="22.33203125" style="5" customWidth="1"/>
    <col min="4867" max="4867" width="8.5546875" style="5" customWidth="1"/>
    <col min="4868" max="4868" width="2.5546875" style="5" customWidth="1"/>
    <col min="4869" max="4869" width="11.5546875" style="5"/>
    <col min="4870" max="4870" width="14.88671875" style="5" customWidth="1"/>
    <col min="4871" max="4871" width="17" style="5" customWidth="1"/>
    <col min="4872" max="5119" width="11.5546875" style="5"/>
    <col min="5120" max="5120" width="23.88671875" style="5" customWidth="1"/>
    <col min="5121" max="5121" width="21.88671875" style="5" customWidth="1"/>
    <col min="5122" max="5122" width="22.33203125" style="5" customWidth="1"/>
    <col min="5123" max="5123" width="8.5546875" style="5" customWidth="1"/>
    <col min="5124" max="5124" width="2.5546875" style="5" customWidth="1"/>
    <col min="5125" max="5125" width="11.5546875" style="5"/>
    <col min="5126" max="5126" width="14.88671875" style="5" customWidth="1"/>
    <col min="5127" max="5127" width="17" style="5" customWidth="1"/>
    <col min="5128" max="5375" width="11.5546875" style="5"/>
    <col min="5376" max="5376" width="23.88671875" style="5" customWidth="1"/>
    <col min="5377" max="5377" width="21.88671875" style="5" customWidth="1"/>
    <col min="5378" max="5378" width="22.33203125" style="5" customWidth="1"/>
    <col min="5379" max="5379" width="8.5546875" style="5" customWidth="1"/>
    <col min="5380" max="5380" width="2.5546875" style="5" customWidth="1"/>
    <col min="5381" max="5381" width="11.5546875" style="5"/>
    <col min="5382" max="5382" width="14.88671875" style="5" customWidth="1"/>
    <col min="5383" max="5383" width="17" style="5" customWidth="1"/>
    <col min="5384" max="5631" width="11.5546875" style="5"/>
    <col min="5632" max="5632" width="23.88671875" style="5" customWidth="1"/>
    <col min="5633" max="5633" width="21.88671875" style="5" customWidth="1"/>
    <col min="5634" max="5634" width="22.33203125" style="5" customWidth="1"/>
    <col min="5635" max="5635" width="8.5546875" style="5" customWidth="1"/>
    <col min="5636" max="5636" width="2.5546875" style="5" customWidth="1"/>
    <col min="5637" max="5637" width="11.5546875" style="5"/>
    <col min="5638" max="5638" width="14.88671875" style="5" customWidth="1"/>
    <col min="5639" max="5639" width="17" style="5" customWidth="1"/>
    <col min="5640" max="5887" width="11.5546875" style="5"/>
    <col min="5888" max="5888" width="23.88671875" style="5" customWidth="1"/>
    <col min="5889" max="5889" width="21.88671875" style="5" customWidth="1"/>
    <col min="5890" max="5890" width="22.33203125" style="5" customWidth="1"/>
    <col min="5891" max="5891" width="8.5546875" style="5" customWidth="1"/>
    <col min="5892" max="5892" width="2.5546875" style="5" customWidth="1"/>
    <col min="5893" max="5893" width="11.5546875" style="5"/>
    <col min="5894" max="5894" width="14.88671875" style="5" customWidth="1"/>
    <col min="5895" max="5895" width="17" style="5" customWidth="1"/>
    <col min="5896" max="6143" width="11.5546875" style="5"/>
    <col min="6144" max="6144" width="23.88671875" style="5" customWidth="1"/>
    <col min="6145" max="6145" width="21.88671875" style="5" customWidth="1"/>
    <col min="6146" max="6146" width="22.33203125" style="5" customWidth="1"/>
    <col min="6147" max="6147" width="8.5546875" style="5" customWidth="1"/>
    <col min="6148" max="6148" width="2.5546875" style="5" customWidth="1"/>
    <col min="6149" max="6149" width="11.5546875" style="5"/>
    <col min="6150" max="6150" width="14.88671875" style="5" customWidth="1"/>
    <col min="6151" max="6151" width="17" style="5" customWidth="1"/>
    <col min="6152" max="6399" width="11.5546875" style="5"/>
    <col min="6400" max="6400" width="23.88671875" style="5" customWidth="1"/>
    <col min="6401" max="6401" width="21.88671875" style="5" customWidth="1"/>
    <col min="6402" max="6402" width="22.33203125" style="5" customWidth="1"/>
    <col min="6403" max="6403" width="8.5546875" style="5" customWidth="1"/>
    <col min="6404" max="6404" width="2.5546875" style="5" customWidth="1"/>
    <col min="6405" max="6405" width="11.5546875" style="5"/>
    <col min="6406" max="6406" width="14.88671875" style="5" customWidth="1"/>
    <col min="6407" max="6407" width="17" style="5" customWidth="1"/>
    <col min="6408" max="6655" width="11.5546875" style="5"/>
    <col min="6656" max="6656" width="23.88671875" style="5" customWidth="1"/>
    <col min="6657" max="6657" width="21.88671875" style="5" customWidth="1"/>
    <col min="6658" max="6658" width="22.33203125" style="5" customWidth="1"/>
    <col min="6659" max="6659" width="8.5546875" style="5" customWidth="1"/>
    <col min="6660" max="6660" width="2.5546875" style="5" customWidth="1"/>
    <col min="6661" max="6661" width="11.5546875" style="5"/>
    <col min="6662" max="6662" width="14.88671875" style="5" customWidth="1"/>
    <col min="6663" max="6663" width="17" style="5" customWidth="1"/>
    <col min="6664" max="6911" width="11.5546875" style="5"/>
    <col min="6912" max="6912" width="23.88671875" style="5" customWidth="1"/>
    <col min="6913" max="6913" width="21.88671875" style="5" customWidth="1"/>
    <col min="6914" max="6914" width="22.33203125" style="5" customWidth="1"/>
    <col min="6915" max="6915" width="8.5546875" style="5" customWidth="1"/>
    <col min="6916" max="6916" width="2.5546875" style="5" customWidth="1"/>
    <col min="6917" max="6917" width="11.5546875" style="5"/>
    <col min="6918" max="6918" width="14.88671875" style="5" customWidth="1"/>
    <col min="6919" max="6919" width="17" style="5" customWidth="1"/>
    <col min="6920" max="7167" width="11.5546875" style="5"/>
    <col min="7168" max="7168" width="23.88671875" style="5" customWidth="1"/>
    <col min="7169" max="7169" width="21.88671875" style="5" customWidth="1"/>
    <col min="7170" max="7170" width="22.33203125" style="5" customWidth="1"/>
    <col min="7171" max="7171" width="8.5546875" style="5" customWidth="1"/>
    <col min="7172" max="7172" width="2.5546875" style="5" customWidth="1"/>
    <col min="7173" max="7173" width="11.5546875" style="5"/>
    <col min="7174" max="7174" width="14.88671875" style="5" customWidth="1"/>
    <col min="7175" max="7175" width="17" style="5" customWidth="1"/>
    <col min="7176" max="7423" width="11.5546875" style="5"/>
    <col min="7424" max="7424" width="23.88671875" style="5" customWidth="1"/>
    <col min="7425" max="7425" width="21.88671875" style="5" customWidth="1"/>
    <col min="7426" max="7426" width="22.33203125" style="5" customWidth="1"/>
    <col min="7427" max="7427" width="8.5546875" style="5" customWidth="1"/>
    <col min="7428" max="7428" width="2.5546875" style="5" customWidth="1"/>
    <col min="7429" max="7429" width="11.5546875" style="5"/>
    <col min="7430" max="7430" width="14.88671875" style="5" customWidth="1"/>
    <col min="7431" max="7431" width="17" style="5" customWidth="1"/>
    <col min="7432" max="7679" width="11.5546875" style="5"/>
    <col min="7680" max="7680" width="23.88671875" style="5" customWidth="1"/>
    <col min="7681" max="7681" width="21.88671875" style="5" customWidth="1"/>
    <col min="7682" max="7682" width="22.33203125" style="5" customWidth="1"/>
    <col min="7683" max="7683" width="8.5546875" style="5" customWidth="1"/>
    <col min="7684" max="7684" width="2.5546875" style="5" customWidth="1"/>
    <col min="7685" max="7685" width="11.5546875" style="5"/>
    <col min="7686" max="7686" width="14.88671875" style="5" customWidth="1"/>
    <col min="7687" max="7687" width="17" style="5" customWidth="1"/>
    <col min="7688" max="7935" width="11.5546875" style="5"/>
    <col min="7936" max="7936" width="23.88671875" style="5" customWidth="1"/>
    <col min="7937" max="7937" width="21.88671875" style="5" customWidth="1"/>
    <col min="7938" max="7938" width="22.33203125" style="5" customWidth="1"/>
    <col min="7939" max="7939" width="8.5546875" style="5" customWidth="1"/>
    <col min="7940" max="7940" width="2.5546875" style="5" customWidth="1"/>
    <col min="7941" max="7941" width="11.5546875" style="5"/>
    <col min="7942" max="7942" width="14.88671875" style="5" customWidth="1"/>
    <col min="7943" max="7943" width="17" style="5" customWidth="1"/>
    <col min="7944" max="8191" width="11.5546875" style="5"/>
    <col min="8192" max="8192" width="23.88671875" style="5" customWidth="1"/>
    <col min="8193" max="8193" width="21.88671875" style="5" customWidth="1"/>
    <col min="8194" max="8194" width="22.33203125" style="5" customWidth="1"/>
    <col min="8195" max="8195" width="8.5546875" style="5" customWidth="1"/>
    <col min="8196" max="8196" width="2.5546875" style="5" customWidth="1"/>
    <col min="8197" max="8197" width="11.5546875" style="5"/>
    <col min="8198" max="8198" width="14.88671875" style="5" customWidth="1"/>
    <col min="8199" max="8199" width="17" style="5" customWidth="1"/>
    <col min="8200" max="8447" width="11.5546875" style="5"/>
    <col min="8448" max="8448" width="23.88671875" style="5" customWidth="1"/>
    <col min="8449" max="8449" width="21.88671875" style="5" customWidth="1"/>
    <col min="8450" max="8450" width="22.33203125" style="5" customWidth="1"/>
    <col min="8451" max="8451" width="8.5546875" style="5" customWidth="1"/>
    <col min="8452" max="8452" width="2.5546875" style="5" customWidth="1"/>
    <col min="8453" max="8453" width="11.5546875" style="5"/>
    <col min="8454" max="8454" width="14.88671875" style="5" customWidth="1"/>
    <col min="8455" max="8455" width="17" style="5" customWidth="1"/>
    <col min="8456" max="8703" width="11.5546875" style="5"/>
    <col min="8704" max="8704" width="23.88671875" style="5" customWidth="1"/>
    <col min="8705" max="8705" width="21.88671875" style="5" customWidth="1"/>
    <col min="8706" max="8706" width="22.33203125" style="5" customWidth="1"/>
    <col min="8707" max="8707" width="8.5546875" style="5" customWidth="1"/>
    <col min="8708" max="8708" width="2.5546875" style="5" customWidth="1"/>
    <col min="8709" max="8709" width="11.5546875" style="5"/>
    <col min="8710" max="8710" width="14.88671875" style="5" customWidth="1"/>
    <col min="8711" max="8711" width="17" style="5" customWidth="1"/>
    <col min="8712" max="8959" width="11.5546875" style="5"/>
    <col min="8960" max="8960" width="23.88671875" style="5" customWidth="1"/>
    <col min="8961" max="8961" width="21.88671875" style="5" customWidth="1"/>
    <col min="8962" max="8962" width="22.33203125" style="5" customWidth="1"/>
    <col min="8963" max="8963" width="8.5546875" style="5" customWidth="1"/>
    <col min="8964" max="8964" width="2.5546875" style="5" customWidth="1"/>
    <col min="8965" max="8965" width="11.5546875" style="5"/>
    <col min="8966" max="8966" width="14.88671875" style="5" customWidth="1"/>
    <col min="8967" max="8967" width="17" style="5" customWidth="1"/>
    <col min="8968" max="9215" width="11.5546875" style="5"/>
    <col min="9216" max="9216" width="23.88671875" style="5" customWidth="1"/>
    <col min="9217" max="9217" width="21.88671875" style="5" customWidth="1"/>
    <col min="9218" max="9218" width="22.33203125" style="5" customWidth="1"/>
    <col min="9219" max="9219" width="8.5546875" style="5" customWidth="1"/>
    <col min="9220" max="9220" width="2.5546875" style="5" customWidth="1"/>
    <col min="9221" max="9221" width="11.5546875" style="5"/>
    <col min="9222" max="9222" width="14.88671875" style="5" customWidth="1"/>
    <col min="9223" max="9223" width="17" style="5" customWidth="1"/>
    <col min="9224" max="9471" width="11.5546875" style="5"/>
    <col min="9472" max="9472" width="23.88671875" style="5" customWidth="1"/>
    <col min="9473" max="9473" width="21.88671875" style="5" customWidth="1"/>
    <col min="9474" max="9474" width="22.33203125" style="5" customWidth="1"/>
    <col min="9475" max="9475" width="8.5546875" style="5" customWidth="1"/>
    <col min="9476" max="9476" width="2.5546875" style="5" customWidth="1"/>
    <col min="9477" max="9477" width="11.5546875" style="5"/>
    <col min="9478" max="9478" width="14.88671875" style="5" customWidth="1"/>
    <col min="9479" max="9479" width="17" style="5" customWidth="1"/>
    <col min="9480" max="9727" width="11.5546875" style="5"/>
    <col min="9728" max="9728" width="23.88671875" style="5" customWidth="1"/>
    <col min="9729" max="9729" width="21.88671875" style="5" customWidth="1"/>
    <col min="9730" max="9730" width="22.33203125" style="5" customWidth="1"/>
    <col min="9731" max="9731" width="8.5546875" style="5" customWidth="1"/>
    <col min="9732" max="9732" width="2.5546875" style="5" customWidth="1"/>
    <col min="9733" max="9733" width="11.5546875" style="5"/>
    <col min="9734" max="9734" width="14.88671875" style="5" customWidth="1"/>
    <col min="9735" max="9735" width="17" style="5" customWidth="1"/>
    <col min="9736" max="9983" width="11.5546875" style="5"/>
    <col min="9984" max="9984" width="23.88671875" style="5" customWidth="1"/>
    <col min="9985" max="9985" width="21.88671875" style="5" customWidth="1"/>
    <col min="9986" max="9986" width="22.33203125" style="5" customWidth="1"/>
    <col min="9987" max="9987" width="8.5546875" style="5" customWidth="1"/>
    <col min="9988" max="9988" width="2.5546875" style="5" customWidth="1"/>
    <col min="9989" max="9989" width="11.5546875" style="5"/>
    <col min="9990" max="9990" width="14.88671875" style="5" customWidth="1"/>
    <col min="9991" max="9991" width="17" style="5" customWidth="1"/>
    <col min="9992" max="10239" width="11.5546875" style="5"/>
    <col min="10240" max="10240" width="23.88671875" style="5" customWidth="1"/>
    <col min="10241" max="10241" width="21.88671875" style="5" customWidth="1"/>
    <col min="10242" max="10242" width="22.33203125" style="5" customWidth="1"/>
    <col min="10243" max="10243" width="8.5546875" style="5" customWidth="1"/>
    <col min="10244" max="10244" width="2.5546875" style="5" customWidth="1"/>
    <col min="10245" max="10245" width="11.5546875" style="5"/>
    <col min="10246" max="10246" width="14.88671875" style="5" customWidth="1"/>
    <col min="10247" max="10247" width="17" style="5" customWidth="1"/>
    <col min="10248" max="10495" width="11.5546875" style="5"/>
    <col min="10496" max="10496" width="23.88671875" style="5" customWidth="1"/>
    <col min="10497" max="10497" width="21.88671875" style="5" customWidth="1"/>
    <col min="10498" max="10498" width="22.33203125" style="5" customWidth="1"/>
    <col min="10499" max="10499" width="8.5546875" style="5" customWidth="1"/>
    <col min="10500" max="10500" width="2.5546875" style="5" customWidth="1"/>
    <col min="10501" max="10501" width="11.5546875" style="5"/>
    <col min="10502" max="10502" width="14.88671875" style="5" customWidth="1"/>
    <col min="10503" max="10503" width="17" style="5" customWidth="1"/>
    <col min="10504" max="10751" width="11.5546875" style="5"/>
    <col min="10752" max="10752" width="23.88671875" style="5" customWidth="1"/>
    <col min="10753" max="10753" width="21.88671875" style="5" customWidth="1"/>
    <col min="10754" max="10754" width="22.33203125" style="5" customWidth="1"/>
    <col min="10755" max="10755" width="8.5546875" style="5" customWidth="1"/>
    <col min="10756" max="10756" width="2.5546875" style="5" customWidth="1"/>
    <col min="10757" max="10757" width="11.5546875" style="5"/>
    <col min="10758" max="10758" width="14.88671875" style="5" customWidth="1"/>
    <col min="10759" max="10759" width="17" style="5" customWidth="1"/>
    <col min="10760" max="11007" width="11.5546875" style="5"/>
    <col min="11008" max="11008" width="23.88671875" style="5" customWidth="1"/>
    <col min="11009" max="11009" width="21.88671875" style="5" customWidth="1"/>
    <col min="11010" max="11010" width="22.33203125" style="5" customWidth="1"/>
    <col min="11011" max="11011" width="8.5546875" style="5" customWidth="1"/>
    <col min="11012" max="11012" width="2.5546875" style="5" customWidth="1"/>
    <col min="11013" max="11013" width="11.5546875" style="5"/>
    <col min="11014" max="11014" width="14.88671875" style="5" customWidth="1"/>
    <col min="11015" max="11015" width="17" style="5" customWidth="1"/>
    <col min="11016" max="11263" width="11.5546875" style="5"/>
    <col min="11264" max="11264" width="23.88671875" style="5" customWidth="1"/>
    <col min="11265" max="11265" width="21.88671875" style="5" customWidth="1"/>
    <col min="11266" max="11266" width="22.33203125" style="5" customWidth="1"/>
    <col min="11267" max="11267" width="8.5546875" style="5" customWidth="1"/>
    <col min="11268" max="11268" width="2.5546875" style="5" customWidth="1"/>
    <col min="11269" max="11269" width="11.5546875" style="5"/>
    <col min="11270" max="11270" width="14.88671875" style="5" customWidth="1"/>
    <col min="11271" max="11271" width="17" style="5" customWidth="1"/>
    <col min="11272" max="11519" width="11.5546875" style="5"/>
    <col min="11520" max="11520" width="23.88671875" style="5" customWidth="1"/>
    <col min="11521" max="11521" width="21.88671875" style="5" customWidth="1"/>
    <col min="11522" max="11522" width="22.33203125" style="5" customWidth="1"/>
    <col min="11523" max="11523" width="8.5546875" style="5" customWidth="1"/>
    <col min="11524" max="11524" width="2.5546875" style="5" customWidth="1"/>
    <col min="11525" max="11525" width="11.5546875" style="5"/>
    <col min="11526" max="11526" width="14.88671875" style="5" customWidth="1"/>
    <col min="11527" max="11527" width="17" style="5" customWidth="1"/>
    <col min="11528" max="11775" width="11.5546875" style="5"/>
    <col min="11776" max="11776" width="23.88671875" style="5" customWidth="1"/>
    <col min="11777" max="11777" width="21.88671875" style="5" customWidth="1"/>
    <col min="11778" max="11778" width="22.33203125" style="5" customWidth="1"/>
    <col min="11779" max="11779" width="8.5546875" style="5" customWidth="1"/>
    <col min="11780" max="11780" width="2.5546875" style="5" customWidth="1"/>
    <col min="11781" max="11781" width="11.5546875" style="5"/>
    <col min="11782" max="11782" width="14.88671875" style="5" customWidth="1"/>
    <col min="11783" max="11783" width="17" style="5" customWidth="1"/>
    <col min="11784" max="12031" width="11.5546875" style="5"/>
    <col min="12032" max="12032" width="23.88671875" style="5" customWidth="1"/>
    <col min="12033" max="12033" width="21.88671875" style="5" customWidth="1"/>
    <col min="12034" max="12034" width="22.33203125" style="5" customWidth="1"/>
    <col min="12035" max="12035" width="8.5546875" style="5" customWidth="1"/>
    <col min="12036" max="12036" width="2.5546875" style="5" customWidth="1"/>
    <col min="12037" max="12037" width="11.5546875" style="5"/>
    <col min="12038" max="12038" width="14.88671875" style="5" customWidth="1"/>
    <col min="12039" max="12039" width="17" style="5" customWidth="1"/>
    <col min="12040" max="12287" width="11.5546875" style="5"/>
    <col min="12288" max="12288" width="23.88671875" style="5" customWidth="1"/>
    <col min="12289" max="12289" width="21.88671875" style="5" customWidth="1"/>
    <col min="12290" max="12290" width="22.33203125" style="5" customWidth="1"/>
    <col min="12291" max="12291" width="8.5546875" style="5" customWidth="1"/>
    <col min="12292" max="12292" width="2.5546875" style="5" customWidth="1"/>
    <col min="12293" max="12293" width="11.5546875" style="5"/>
    <col min="12294" max="12294" width="14.88671875" style="5" customWidth="1"/>
    <col min="12295" max="12295" width="17" style="5" customWidth="1"/>
    <col min="12296" max="12543" width="11.5546875" style="5"/>
    <col min="12544" max="12544" width="23.88671875" style="5" customWidth="1"/>
    <col min="12545" max="12545" width="21.88671875" style="5" customWidth="1"/>
    <col min="12546" max="12546" width="22.33203125" style="5" customWidth="1"/>
    <col min="12547" max="12547" width="8.5546875" style="5" customWidth="1"/>
    <col min="12548" max="12548" width="2.5546875" style="5" customWidth="1"/>
    <col min="12549" max="12549" width="11.5546875" style="5"/>
    <col min="12550" max="12550" width="14.88671875" style="5" customWidth="1"/>
    <col min="12551" max="12551" width="17" style="5" customWidth="1"/>
    <col min="12552" max="12799" width="11.5546875" style="5"/>
    <col min="12800" max="12800" width="23.88671875" style="5" customWidth="1"/>
    <col min="12801" max="12801" width="21.88671875" style="5" customWidth="1"/>
    <col min="12802" max="12802" width="22.33203125" style="5" customWidth="1"/>
    <col min="12803" max="12803" width="8.5546875" style="5" customWidth="1"/>
    <col min="12804" max="12804" width="2.5546875" style="5" customWidth="1"/>
    <col min="12805" max="12805" width="11.5546875" style="5"/>
    <col min="12806" max="12806" width="14.88671875" style="5" customWidth="1"/>
    <col min="12807" max="12807" width="17" style="5" customWidth="1"/>
    <col min="12808" max="13055" width="11.5546875" style="5"/>
    <col min="13056" max="13056" width="23.88671875" style="5" customWidth="1"/>
    <col min="13057" max="13057" width="21.88671875" style="5" customWidth="1"/>
    <col min="13058" max="13058" width="22.33203125" style="5" customWidth="1"/>
    <col min="13059" max="13059" width="8.5546875" style="5" customWidth="1"/>
    <col min="13060" max="13060" width="2.5546875" style="5" customWidth="1"/>
    <col min="13061" max="13061" width="11.5546875" style="5"/>
    <col min="13062" max="13062" width="14.88671875" style="5" customWidth="1"/>
    <col min="13063" max="13063" width="17" style="5" customWidth="1"/>
    <col min="13064" max="13311" width="11.5546875" style="5"/>
    <col min="13312" max="13312" width="23.88671875" style="5" customWidth="1"/>
    <col min="13313" max="13313" width="21.88671875" style="5" customWidth="1"/>
    <col min="13314" max="13314" width="22.33203125" style="5" customWidth="1"/>
    <col min="13315" max="13315" width="8.5546875" style="5" customWidth="1"/>
    <col min="13316" max="13316" width="2.5546875" style="5" customWidth="1"/>
    <col min="13317" max="13317" width="11.5546875" style="5"/>
    <col min="13318" max="13318" width="14.88671875" style="5" customWidth="1"/>
    <col min="13319" max="13319" width="17" style="5" customWidth="1"/>
    <col min="13320" max="13567" width="11.5546875" style="5"/>
    <col min="13568" max="13568" width="23.88671875" style="5" customWidth="1"/>
    <col min="13569" max="13569" width="21.88671875" style="5" customWidth="1"/>
    <col min="13570" max="13570" width="22.33203125" style="5" customWidth="1"/>
    <col min="13571" max="13571" width="8.5546875" style="5" customWidth="1"/>
    <col min="13572" max="13572" width="2.5546875" style="5" customWidth="1"/>
    <col min="13573" max="13573" width="11.5546875" style="5"/>
    <col min="13574" max="13574" width="14.88671875" style="5" customWidth="1"/>
    <col min="13575" max="13575" width="17" style="5" customWidth="1"/>
    <col min="13576" max="13823" width="11.5546875" style="5"/>
    <col min="13824" max="13824" width="23.88671875" style="5" customWidth="1"/>
    <col min="13825" max="13825" width="21.88671875" style="5" customWidth="1"/>
    <col min="13826" max="13826" width="22.33203125" style="5" customWidth="1"/>
    <col min="13827" max="13827" width="8.5546875" style="5" customWidth="1"/>
    <col min="13828" max="13828" width="2.5546875" style="5" customWidth="1"/>
    <col min="13829" max="13829" width="11.5546875" style="5"/>
    <col min="13830" max="13830" width="14.88671875" style="5" customWidth="1"/>
    <col min="13831" max="13831" width="17" style="5" customWidth="1"/>
    <col min="13832" max="14079" width="11.5546875" style="5"/>
    <col min="14080" max="14080" width="23.88671875" style="5" customWidth="1"/>
    <col min="14081" max="14081" width="21.88671875" style="5" customWidth="1"/>
    <col min="14082" max="14082" width="22.33203125" style="5" customWidth="1"/>
    <col min="14083" max="14083" width="8.5546875" style="5" customWidth="1"/>
    <col min="14084" max="14084" width="2.5546875" style="5" customWidth="1"/>
    <col min="14085" max="14085" width="11.5546875" style="5"/>
    <col min="14086" max="14086" width="14.88671875" style="5" customWidth="1"/>
    <col min="14087" max="14087" width="17" style="5" customWidth="1"/>
    <col min="14088" max="14335" width="11.5546875" style="5"/>
    <col min="14336" max="14336" width="23.88671875" style="5" customWidth="1"/>
    <col min="14337" max="14337" width="21.88671875" style="5" customWidth="1"/>
    <col min="14338" max="14338" width="22.33203125" style="5" customWidth="1"/>
    <col min="14339" max="14339" width="8.5546875" style="5" customWidth="1"/>
    <col min="14340" max="14340" width="2.5546875" style="5" customWidth="1"/>
    <col min="14341" max="14341" width="11.5546875" style="5"/>
    <col min="14342" max="14342" width="14.88671875" style="5" customWidth="1"/>
    <col min="14343" max="14343" width="17" style="5" customWidth="1"/>
    <col min="14344" max="14591" width="11.5546875" style="5"/>
    <col min="14592" max="14592" width="23.88671875" style="5" customWidth="1"/>
    <col min="14593" max="14593" width="21.88671875" style="5" customWidth="1"/>
    <col min="14594" max="14594" width="22.33203125" style="5" customWidth="1"/>
    <col min="14595" max="14595" width="8.5546875" style="5" customWidth="1"/>
    <col min="14596" max="14596" width="2.5546875" style="5" customWidth="1"/>
    <col min="14597" max="14597" width="11.5546875" style="5"/>
    <col min="14598" max="14598" width="14.88671875" style="5" customWidth="1"/>
    <col min="14599" max="14599" width="17" style="5" customWidth="1"/>
    <col min="14600" max="14847" width="11.5546875" style="5"/>
    <col min="14848" max="14848" width="23.88671875" style="5" customWidth="1"/>
    <col min="14849" max="14849" width="21.88671875" style="5" customWidth="1"/>
    <col min="14850" max="14850" width="22.33203125" style="5" customWidth="1"/>
    <col min="14851" max="14851" width="8.5546875" style="5" customWidth="1"/>
    <col min="14852" max="14852" width="2.5546875" style="5" customWidth="1"/>
    <col min="14853" max="14853" width="11.5546875" style="5"/>
    <col min="14854" max="14854" width="14.88671875" style="5" customWidth="1"/>
    <col min="14855" max="14855" width="17" style="5" customWidth="1"/>
    <col min="14856" max="15103" width="11.5546875" style="5"/>
    <col min="15104" max="15104" width="23.88671875" style="5" customWidth="1"/>
    <col min="15105" max="15105" width="21.88671875" style="5" customWidth="1"/>
    <col min="15106" max="15106" width="22.33203125" style="5" customWidth="1"/>
    <col min="15107" max="15107" width="8.5546875" style="5" customWidth="1"/>
    <col min="15108" max="15108" width="2.5546875" style="5" customWidth="1"/>
    <col min="15109" max="15109" width="11.5546875" style="5"/>
    <col min="15110" max="15110" width="14.88671875" style="5" customWidth="1"/>
    <col min="15111" max="15111" width="17" style="5" customWidth="1"/>
    <col min="15112" max="15359" width="11.5546875" style="5"/>
    <col min="15360" max="15360" width="23.88671875" style="5" customWidth="1"/>
    <col min="15361" max="15361" width="21.88671875" style="5" customWidth="1"/>
    <col min="15362" max="15362" width="22.33203125" style="5" customWidth="1"/>
    <col min="15363" max="15363" width="8.5546875" style="5" customWidth="1"/>
    <col min="15364" max="15364" width="2.5546875" style="5" customWidth="1"/>
    <col min="15365" max="15365" width="11.5546875" style="5"/>
    <col min="15366" max="15366" width="14.88671875" style="5" customWidth="1"/>
    <col min="15367" max="15367" width="17" style="5" customWidth="1"/>
    <col min="15368" max="15615" width="11.5546875" style="5"/>
    <col min="15616" max="15616" width="23.88671875" style="5" customWidth="1"/>
    <col min="15617" max="15617" width="21.88671875" style="5" customWidth="1"/>
    <col min="15618" max="15618" width="22.33203125" style="5" customWidth="1"/>
    <col min="15619" max="15619" width="8.5546875" style="5" customWidth="1"/>
    <col min="15620" max="15620" width="2.5546875" style="5" customWidth="1"/>
    <col min="15621" max="15621" width="11.5546875" style="5"/>
    <col min="15622" max="15622" width="14.88671875" style="5" customWidth="1"/>
    <col min="15623" max="15623" width="17" style="5" customWidth="1"/>
    <col min="15624" max="15871" width="11.5546875" style="5"/>
    <col min="15872" max="15872" width="23.88671875" style="5" customWidth="1"/>
    <col min="15873" max="15873" width="21.88671875" style="5" customWidth="1"/>
    <col min="15874" max="15874" width="22.33203125" style="5" customWidth="1"/>
    <col min="15875" max="15875" width="8.5546875" style="5" customWidth="1"/>
    <col min="15876" max="15876" width="2.5546875" style="5" customWidth="1"/>
    <col min="15877" max="15877" width="11.5546875" style="5"/>
    <col min="15878" max="15878" width="14.88671875" style="5" customWidth="1"/>
    <col min="15879" max="15879" width="17" style="5" customWidth="1"/>
    <col min="15880" max="16127" width="11.5546875" style="5"/>
    <col min="16128" max="16128" width="23.88671875" style="5" customWidth="1"/>
    <col min="16129" max="16129" width="21.88671875" style="5" customWidth="1"/>
    <col min="16130" max="16130" width="22.33203125" style="5" customWidth="1"/>
    <col min="16131" max="16131" width="8.5546875" style="5" customWidth="1"/>
    <col min="16132" max="16132" width="2.5546875" style="5" customWidth="1"/>
    <col min="16133" max="16133" width="11.5546875" style="5"/>
    <col min="16134" max="16134" width="14.88671875" style="5" customWidth="1"/>
    <col min="16135" max="16135" width="17" style="5" customWidth="1"/>
    <col min="16136" max="16384" width="11.5546875" style="5"/>
  </cols>
  <sheetData>
    <row r="1" spans="1:14" ht="13.8" thickBot="1" x14ac:dyDescent="0.3">
      <c r="H1" s="57" t="s">
        <v>51</v>
      </c>
    </row>
    <row r="2" spans="1:14" x14ac:dyDescent="0.25">
      <c r="A2" s="6" t="s">
        <v>56</v>
      </c>
      <c r="B2" s="8"/>
      <c r="C2" s="8"/>
      <c r="D2" s="8"/>
      <c r="E2" s="8"/>
      <c r="F2" s="8"/>
      <c r="G2" s="8"/>
    </row>
    <row r="3" spans="1:14" x14ac:dyDescent="0.25">
      <c r="A3" s="6" t="s">
        <v>57</v>
      </c>
      <c r="E3" s="9"/>
      <c r="F3" s="9"/>
      <c r="G3" s="9"/>
    </row>
    <row r="4" spans="1:14" x14ac:dyDescent="0.25">
      <c r="E4" s="9"/>
      <c r="F4" s="10"/>
      <c r="G4" s="10"/>
    </row>
    <row r="5" spans="1:14" x14ac:dyDescent="0.25">
      <c r="A5" s="74" t="s">
        <v>0</v>
      </c>
      <c r="B5" s="74"/>
      <c r="C5" s="74"/>
      <c r="D5" s="74"/>
      <c r="E5" s="74"/>
      <c r="F5" s="74"/>
      <c r="G5" s="74"/>
    </row>
    <row r="6" spans="1:14" x14ac:dyDescent="0.25">
      <c r="E6" s="1"/>
      <c r="F6" s="11"/>
      <c r="G6" s="12"/>
    </row>
    <row r="8" spans="1:14" ht="9.75" customHeight="1" x14ac:dyDescent="0.25"/>
    <row r="9" spans="1:14" x14ac:dyDescent="0.25">
      <c r="A9" s="75" t="s">
        <v>64</v>
      </c>
      <c r="B9" s="75"/>
      <c r="C9" s="75"/>
      <c r="D9" s="75"/>
      <c r="E9" s="75"/>
      <c r="F9" s="75"/>
      <c r="G9" s="75"/>
    </row>
    <row r="10" spans="1:14" x14ac:dyDescent="0.25">
      <c r="A10" s="76" t="s">
        <v>62</v>
      </c>
      <c r="B10" s="76"/>
      <c r="C10" s="76"/>
      <c r="D10" s="76"/>
      <c r="E10" s="76"/>
      <c r="F10" s="76"/>
      <c r="G10" s="76"/>
    </row>
    <row r="11" spans="1:14" x14ac:dyDescent="0.25">
      <c r="A11" s="77" t="s">
        <v>1</v>
      </c>
      <c r="B11" s="77"/>
      <c r="C11" s="77"/>
      <c r="D11" s="77"/>
      <c r="E11" s="77"/>
      <c r="F11" s="77"/>
      <c r="G11" s="77"/>
    </row>
    <row r="12" spans="1:14" ht="25.5" customHeight="1" x14ac:dyDescent="0.25">
      <c r="A12" s="78" t="s">
        <v>2</v>
      </c>
      <c r="B12" s="78"/>
      <c r="C12" s="78"/>
      <c r="D12" s="78"/>
      <c r="E12" s="78"/>
      <c r="F12" s="78"/>
      <c r="G12" s="78"/>
    </row>
    <row r="13" spans="1:14" x14ac:dyDescent="0.25">
      <c r="A13" s="2" t="s">
        <v>3</v>
      </c>
      <c r="B13" s="3" t="s">
        <v>4</v>
      </c>
      <c r="C13" s="77" t="s">
        <v>5</v>
      </c>
      <c r="D13" s="77"/>
      <c r="E13" s="13"/>
      <c r="F13" s="14" t="s">
        <v>60</v>
      </c>
      <c r="G13" s="15"/>
    </row>
    <row r="14" spans="1:14" ht="26.4" x14ac:dyDescent="0.25">
      <c r="A14" s="2" t="s">
        <v>6</v>
      </c>
      <c r="B14" s="16"/>
      <c r="C14" s="76" t="s">
        <v>7</v>
      </c>
      <c r="D14" s="76"/>
      <c r="E14" s="17" t="str">
        <f>"Son materiales los(las) "&amp;C14&amp;" cuya ejecución es igual o mayor a:"</f>
        <v>Son materiales los(las) Recursos auxiliares cuya ejecución es igual o mayor a:</v>
      </c>
      <c r="F14" s="18"/>
      <c r="G14" s="19"/>
      <c r="J14" s="15" t="s">
        <v>8</v>
      </c>
      <c r="K14" s="20">
        <f>+F14</f>
        <v>0</v>
      </c>
      <c r="L14" s="15" t="s">
        <v>9</v>
      </c>
      <c r="M14" s="21">
        <f>+F15</f>
        <v>0</v>
      </c>
      <c r="N14" s="5" t="s">
        <v>10</v>
      </c>
    </row>
    <row r="15" spans="1:14" ht="26.4" x14ac:dyDescent="0.25">
      <c r="A15" s="2" t="s">
        <v>11</v>
      </c>
      <c r="B15" s="16"/>
      <c r="C15" s="76" t="s">
        <v>12</v>
      </c>
      <c r="D15" s="76"/>
      <c r="E15" s="17" t="str">
        <f>"Son materiales los(las) "&amp;C15&amp;" cuya ejecución es igual o mayor a:"</f>
        <v>Son materiales los(las) Renglones cuya ejecución es igual o mayor a:</v>
      </c>
      <c r="F15" s="18"/>
      <c r="G15" s="19"/>
      <c r="L15" s="5" t="s">
        <v>13</v>
      </c>
      <c r="M15" s="20">
        <v>5000000</v>
      </c>
    </row>
    <row r="16" spans="1:14" x14ac:dyDescent="0.25">
      <c r="A16" s="22"/>
      <c r="B16" s="23"/>
      <c r="C16" s="23"/>
      <c r="G16" s="24"/>
      <c r="L16" s="5" t="s">
        <v>14</v>
      </c>
      <c r="M16" s="20">
        <v>12300000</v>
      </c>
    </row>
    <row r="17" spans="1:15" ht="12.6" customHeight="1" x14ac:dyDescent="0.25">
      <c r="A17" s="22"/>
      <c r="G17" s="25"/>
      <c r="L17" s="26"/>
      <c r="M17" s="27"/>
      <c r="O17" s="28"/>
    </row>
    <row r="18" spans="1:15" ht="12.6" customHeight="1" x14ac:dyDescent="0.25">
      <c r="A18" s="22"/>
      <c r="G18" s="25"/>
      <c r="L18" s="26" t="s">
        <v>15</v>
      </c>
      <c r="M18" s="27">
        <v>3000000</v>
      </c>
      <c r="O18" s="28">
        <f>+M18/$N$21</f>
        <v>0.41379310344827586</v>
      </c>
    </row>
    <row r="19" spans="1:15" x14ac:dyDescent="0.25">
      <c r="A19" s="79" t="s">
        <v>61</v>
      </c>
      <c r="B19" s="80"/>
      <c r="C19" s="80"/>
      <c r="D19" s="80"/>
      <c r="E19" s="80"/>
      <c r="F19" s="80"/>
      <c r="G19" s="81"/>
      <c r="L19" s="26" t="s">
        <v>16</v>
      </c>
      <c r="M19" s="27">
        <v>2000000</v>
      </c>
      <c r="O19" s="28">
        <f>+M19/$N$21</f>
        <v>0.27586206896551724</v>
      </c>
    </row>
    <row r="20" spans="1:15" ht="28.2" customHeight="1" x14ac:dyDescent="0.25">
      <c r="A20" s="82"/>
      <c r="B20" s="83"/>
      <c r="C20" s="83"/>
      <c r="D20" s="83"/>
      <c r="E20" s="83"/>
      <c r="F20" s="83"/>
      <c r="G20" s="84"/>
      <c r="L20" s="26" t="s">
        <v>17</v>
      </c>
      <c r="M20" s="27">
        <v>1400000</v>
      </c>
      <c r="O20" s="28">
        <f>+M20/$N$21</f>
        <v>0.19310344827586207</v>
      </c>
    </row>
    <row r="21" spans="1:15" x14ac:dyDescent="0.25">
      <c r="A21" s="29" t="s">
        <v>18</v>
      </c>
      <c r="B21" s="29" t="s">
        <v>19</v>
      </c>
      <c r="C21" s="29" t="s">
        <v>20</v>
      </c>
      <c r="D21" s="30"/>
      <c r="E21" s="30"/>
      <c r="F21" s="30"/>
      <c r="G21" s="14" t="s">
        <v>21</v>
      </c>
      <c r="L21" s="26" t="s">
        <v>22</v>
      </c>
      <c r="M21" s="27">
        <v>850000</v>
      </c>
      <c r="N21" s="31">
        <f>SUM(M17:M21)</f>
        <v>7250000</v>
      </c>
      <c r="O21" s="32">
        <f>ROUND(SUM(O17:O20),0)</f>
        <v>1</v>
      </c>
    </row>
    <row r="22" spans="1:15" x14ac:dyDescent="0.25">
      <c r="A22" s="15" t="s">
        <v>23</v>
      </c>
      <c r="B22" s="33"/>
      <c r="C22" s="34" t="b">
        <f>IF(F14=0.04008,50%,
IF(F14=0.03808,50.36%,
IF(F14=0.03608,50.82%,
IF(F14=0.03408,51.28%,
IF(F14=0.03208,51.74%,
IF(F14=0.03008,52.2%,
IF(F14=0.02808,52.66%,
IF(F14=0.02608,53.12%,
IF(F14=0.02408,53.58%,
IF(F14=0.02208,54.04%,
IF(F14=0.02008,54.5%,
IF(F14=0.01808,54.96%,
IF(F14=0.01608,55.42%,
IF(F14=0.01408,55.88%,
IF(F14=0.01208,56.34%,
IF(F14=0.01008,56.8%,
IF(F14=0.00808,57.26%,
IF(F14=0.00608,57.72%,
IF(F14=0.00408,58.18%,
IF(F14=0.00208,58.64%,
IF(F14=0.00199,59.1%,
IF(F14=0.0019,59.56%,
IF(F14=0.00181,60.02%,
IF(F14=0.00172,60.48%,
IF(F14=0.00163,60.94%,
IF(F14=0.00154,61.4%,
IF(F14=0.00145,61.86%,
IF(F14=0.00136,62.27%,
IF(F14=0.00127,62.68%,
IF(F14=0.00118,63.14%,
IF(F14=0.00109,63.6%,
IF(F14=0.001,64.06%,
IF(F14=0.00091,64.52%,
IF(F14=0.00082,64.98%,
IF(F14=0.00073,65.44%,
IF(F14=0.00064,65.9%,
IF(F14=0.00055,66.36%,
IF(F14=0.00048,66.82%,
IF(F14=0.00041,67.28%,
IF(F14=0.00039,67.74%,
IF(F14=0.00037,68.2%,
IF(F14=0.00035,68.66%,
IF(F14=0.00033,69.12%,
IF(F14=0.00031,69.58%,
IF(F14=0.00029,70.04%,
IF(F14=0.00027,70.5%,
IF(F14=0.00025,70.96%,
IF(F14=0.00023,71.42%,
IF(F14=0.00021,71.88%,
IF(F14=0.00019,72.34%,
IF(F14=0.00017,72.8%,
IF(F14=0.00015,73.26%,
IF(F14=0.00013,73.72%,
IF(F14=0.00011,74.18%,
IF(F14=0.00009,74.64%,
IF(F14=0.00007,75%))))))))))))))))))))))))))))))))))))))))))))))))))))))))</f>
        <v>0</v>
      </c>
      <c r="D22" s="35"/>
      <c r="G22" s="33"/>
      <c r="L22" s="5" t="s">
        <v>24</v>
      </c>
      <c r="M22" s="36">
        <v>85000</v>
      </c>
    </row>
    <row r="23" spans="1:15" x14ac:dyDescent="0.25">
      <c r="A23" s="15" t="s">
        <v>25</v>
      </c>
      <c r="B23" s="33"/>
      <c r="C23" s="34" t="b">
        <f>IF(F15=0.04008,50%,
IF(F15=0.03808,50.36%,
IF(F15=0.03608,50.82%,
IF(F15=0.03408,51.28%,
IF(F15=0.03208,51.74%,
IF(F15=0.03008,52.2%,
IF(F15=0.02808,52.66%,
IF(F15=0.02608,53.12%,
IF(F15=0.02408,53.58%,
IF(F15=0.02208,54.04%,
IF(F15=0.02008,54.5%,
IF(F15=0.01808,54.96%,
IF(F15=0.01608,55.42%,
IF(F15=0.01408,55.88%,
IF(F15=0.01208,56.34%,
IF(F15=0.01008,56.8%,
IF(F15=0.00808,57.26%,
IF(F15=0.00608,57.72%,
IF(F15=0.00408,58.18%,
IF(F15=0.00208,58.64%,
IF(F15=0.00199,59.1%,
IF(F15=0.0019,59.56%,
IF(F15=0.00181,60.02%,
IF(F15=0.00172,60.48%,
IF(F15=0.00163,60.94%,
IF(F15=0.00154,61.4%,
IF(F15=0.00145,61.86%,
IF(F15=0.00136,62.27%,
IF(F15=0.00127,62.68%,
IF(F15=0.00118,63.14%,
IF(F15=0.00109,63.6%,
IF(F15=0.001,64.06%,
IF(F15=0.00091,64.52%,
IF(F15=0.00082,64.98%,
IF(F15=0.00073,65.44%,
IF(F15=0.00064,65.9%,
IF(F15=0.00055,66.36%,
IF(F15=0.00048,66.82%,
IF(F15=0.00041,67.28%,
IF(F15=0.00039,67.74%,
IF(F15=0.00037,68.2%,
IF(F15=0.00035,68.66%,
IF(F15=0.00033,69.12%,
IF(F15=0.00031,69.58%,
IF(F15=0.00029,70.04%,
IF(F15=0.00027,70.5%,
IF(F15=0.00025,70.96%,
IF(F15=0.00023,71.42%,
IF(F15=0.00021,71.88%,
IF(F15=0.00019,72.34%,
IF(F15=0.00017,72.8%,
IF(F15=0.00015,73.26%,
IF(F15=0.00013,73.72%,
IF(F15=0.00011,74.18%,
IF(F15=0.00009,74.64%,
IF(F15=0.00007,75%))))))))))))))))))))))))))))))))))))))))))))))))))))))))</f>
        <v>0</v>
      </c>
      <c r="D23" s="35"/>
      <c r="G23" s="33"/>
      <c r="L23" s="5" t="s">
        <v>24</v>
      </c>
      <c r="M23" s="36">
        <v>8500000</v>
      </c>
    </row>
    <row r="24" spans="1:15" x14ac:dyDescent="0.25">
      <c r="A24" s="37"/>
      <c r="G24" s="38"/>
      <c r="L24" s="5" t="s">
        <v>24</v>
      </c>
      <c r="M24" s="36">
        <v>45800</v>
      </c>
    </row>
    <row r="25" spans="1:15" ht="18.75" customHeight="1" x14ac:dyDescent="0.25">
      <c r="A25" s="68" t="s">
        <v>58</v>
      </c>
      <c r="B25" s="69"/>
      <c r="C25" s="69"/>
      <c r="D25" s="69"/>
      <c r="E25" s="69"/>
      <c r="F25" s="69"/>
      <c r="G25" s="70"/>
      <c r="L25" s="5" t="s">
        <v>24</v>
      </c>
      <c r="M25" s="36">
        <v>780000</v>
      </c>
    </row>
    <row r="26" spans="1:15" ht="27" customHeight="1" x14ac:dyDescent="0.25">
      <c r="A26" s="71"/>
      <c r="B26" s="72"/>
      <c r="C26" s="72"/>
      <c r="D26" s="72"/>
      <c r="E26" s="72"/>
      <c r="F26" s="72"/>
      <c r="G26" s="73"/>
      <c r="L26" s="5" t="s">
        <v>24</v>
      </c>
      <c r="M26" s="36">
        <v>9000000</v>
      </c>
    </row>
    <row r="27" spans="1:15" ht="19.2" customHeight="1" x14ac:dyDescent="0.25">
      <c r="A27" s="15"/>
      <c r="B27" s="15"/>
      <c r="C27" s="15"/>
      <c r="D27" s="15"/>
      <c r="E27" s="15"/>
      <c r="F27" s="15"/>
      <c r="G27" s="15"/>
      <c r="L27" s="5" t="s">
        <v>26</v>
      </c>
    </row>
    <row r="28" spans="1:15" ht="29.25" customHeight="1" x14ac:dyDescent="0.25">
      <c r="A28" s="60" t="s">
        <v>59</v>
      </c>
      <c r="B28" s="60"/>
      <c r="C28" s="60"/>
      <c r="D28" s="60"/>
      <c r="E28" s="60"/>
      <c r="F28" s="60"/>
      <c r="G28" s="60"/>
      <c r="L28" s="5" t="s">
        <v>26</v>
      </c>
    </row>
    <row r="29" spans="1:15" x14ac:dyDescent="0.25">
      <c r="A29" s="39" t="s">
        <v>18</v>
      </c>
      <c r="B29" s="39" t="s">
        <v>19</v>
      </c>
      <c r="C29" s="29" t="s">
        <v>27</v>
      </c>
      <c r="D29" s="40"/>
      <c r="E29" s="40"/>
      <c r="F29" s="40"/>
      <c r="G29" s="39" t="s">
        <v>28</v>
      </c>
      <c r="L29" s="5" t="s">
        <v>26</v>
      </c>
      <c r="N29" s="5" t="s">
        <v>29</v>
      </c>
      <c r="O29" s="5" t="s">
        <v>30</v>
      </c>
    </row>
    <row r="30" spans="1:15" x14ac:dyDescent="0.25">
      <c r="A30" s="15" t="s">
        <v>31</v>
      </c>
      <c r="B30" s="41">
        <f>+G22</f>
        <v>0</v>
      </c>
      <c r="C30" s="42">
        <f>IF(C22=50%,3,
IF(C22=50.36%,3.04,
IF(C22=50.82%,3.07,
IF(C22=51.28%,3.11,
IF(C22=51.74%,3.14,
IF(C22=52.2%,3.18,
IF(C22=52.66%,3.21,
IF(C22=53.12%,3.25,
IF(C22=53.58%,3.29,
IF(C22=54.04%,3.33,
IF(C22=54.5%,3.36,
IF(C22=54.96%,3.4,
IF(C22=55.42%,3.43,
IF(C22=55.88%,3.47,
IF(C22=56.34%,3.5,
IF(C22=56.8%,3.54,
IF(C22=57.26%,3.58,
IF(C22=57.72%,3.62,
IF(C22=58.18%,3.65,
IF(C22=58.64%,3.69,
IF(C22=59.1%,3.72,
IF(C22=59.56%,3.76,
IF(C22=60.02%,3.79,
IF(C22=60.48%,3.83,
IF(C22=60.94%,3.87,
IF(C22=61.4%,3.91,
IF(C22=61.86%,3.94,
IF(C22=62.27%,3.98,
IF(C22=62.68%,4.01,
IF(C22=63.14%,4.05,
IF(C22=63.6%,4.08,
IF(C22=64.06%,4.12,
IF(C22=64.52%,4.16,
IF(C22=64.98%,4.2,
IF(C22=65.44%,4.23,
IF(C22=65.9%,4.27,
IF(C22=66.36%,4.3,
IF(C22=66.82%,4.34,
IF(C22=67.28%,4.37,
IF(C22=67.74%,4.41,
IF(C22=68.2%,4.45,
IF(C22=68.66%,4.49,
IF(C22=69.12%,4.52,
IF(C22=69.58%,4.56,
IF(C22=70.04%,4.59,
IF(C22=70.5%,4.63,
IF(C22=70.96%,4.66,
IF(C22=71.42%,4.7,
IF(C22=71.88%,4.74,
IF(C22=72.34%,4.78,
IF(C22=72.8%,4.81,
IF(C22=73.26%,4.85,
IF(C22=73.72%,4.88,
IF(C22=74.18%,4.92,
IF(C22=74.64%,4.95,
IF(C22=75%,5))))))))))))))))))))))))))))))))))))))))))))))))))))))))%</f>
        <v>0</v>
      </c>
      <c r="D30" s="40"/>
      <c r="E30" s="40"/>
      <c r="F30" s="40"/>
      <c r="G30" s="33">
        <f>+B30*C30</f>
        <v>0</v>
      </c>
      <c r="L30" s="5" t="s">
        <v>26</v>
      </c>
      <c r="N30" s="5">
        <v>3</v>
      </c>
      <c r="O30" s="5" t="s">
        <v>32</v>
      </c>
    </row>
    <row r="31" spans="1:15" x14ac:dyDescent="0.25">
      <c r="A31" s="15" t="s">
        <v>33</v>
      </c>
      <c r="B31" s="41">
        <f>+G23</f>
        <v>0</v>
      </c>
      <c r="C31" s="42">
        <f>IF(C23=50%,3,
IF(C23=50.36%,3.04,
IF(C23=50.82%,3.07,
IF(C23=51.28%,3.11,
IF(C23=51.74%,3.14,
IF(C23=52.2%,3.18,
IF(C23=52.66%,3.21,
IF(C23=53.12%,3.25,
IF(C23=53.58%,3.29,
IF(C23=54.04%,3.33,
IF(C23=54.5%,3.36,
IF(C23=54.96%,3.4,
IF(C23=55.42%,3.43,
IF(C23=55.88%,3.47,
IF(C23=56.34%,3.5,
IF(C23=56.8%,3.54,
IF(C23=57.26%,3.58,
IF(C23=57.72%,3.62,
IF(C23=58.18%,3.65,
IF(C23=58.64%,3.69,
IF(C23=59.1%,3.72,
IF(C23=59.56%,3.76,
IF(C23=60.02%,3.79,
IF(C23=60.48%,3.83,
IF(C23=60.94%,3.87,
IF(C23=61.4%,3.91,
IF(C23=61.86%,3.94,
IF(C23=62.27%,3.98,
IF(C23=62.68%,4.01,
IF(C23=63.14%,4.05,
IF(C23=63.6%,4.08,
IF(C23=64.06%,4.12,
IF(C23=64.52%,4.16,
IF(C23=64.98%,4.2,
IF(C23=65.44%,4.23,
IF(C23=65.9%,4.27,
IF(C23=66.36%,4.3,
IF(C23=66.82%,4.34,
IF(C23=67.28%,4.37,
IF(C23=67.74%,4.41,
IF(C23=68.2%,4.45,
IF(C23=68.66%,4.49,
IF(C23=69.12%,4.52,
IF(C23=69.58%,4.56,
IF(C23=70.04%,4.59,
IF(C23=70.5%,4.63,
IF(C23=70.96%,4.66,
IF(C23=71.42%,4.7,
IF(C23=71.88%,4.74,
IF(C23=72.34%,4.78,
IF(C23=72.8%,4.81,
IF(C23=73.26%,4.85,
IF(C23=73.72%,4.88,
IF(C23=74.18%,4.92,
IF(C23=74.64%,4.95,
IF(C23=75%,5))))))))))))))))))))))))))))))))))))))))))))))))))))))))%</f>
        <v>0</v>
      </c>
      <c r="D31" s="40"/>
      <c r="E31" s="40"/>
      <c r="F31" s="40"/>
      <c r="G31" s="33">
        <f>+B31*C31</f>
        <v>0</v>
      </c>
      <c r="L31" s="5" t="s">
        <v>26</v>
      </c>
      <c r="N31" s="5">
        <v>2</v>
      </c>
      <c r="O31" s="5" t="s">
        <v>34</v>
      </c>
    </row>
    <row r="32" spans="1:15" x14ac:dyDescent="0.25">
      <c r="A32" s="43"/>
      <c r="B32" s="43"/>
      <c r="C32" s="43"/>
      <c r="D32" s="43"/>
      <c r="E32" s="43"/>
      <c r="F32" s="43"/>
      <c r="G32" s="43"/>
      <c r="L32" s="5" t="s">
        <v>26</v>
      </c>
      <c r="N32" s="5">
        <v>1</v>
      </c>
      <c r="O32" s="5" t="s">
        <v>35</v>
      </c>
    </row>
    <row r="33" spans="1:12" ht="12" customHeight="1" x14ac:dyDescent="0.25">
      <c r="A33" s="61" t="s">
        <v>36</v>
      </c>
      <c r="B33" s="61"/>
      <c r="C33" s="61"/>
      <c r="D33" s="61"/>
      <c r="E33" s="61"/>
      <c r="F33" s="61"/>
      <c r="G33" s="61"/>
      <c r="L33" s="5" t="s">
        <v>26</v>
      </c>
    </row>
    <row r="34" spans="1:12" ht="18.75" customHeight="1" x14ac:dyDescent="0.25">
      <c r="A34" s="61"/>
      <c r="B34" s="61"/>
      <c r="C34" s="61"/>
      <c r="D34" s="61"/>
      <c r="E34" s="61"/>
      <c r="F34" s="61"/>
      <c r="G34" s="61"/>
      <c r="L34" s="5" t="s">
        <v>37</v>
      </c>
    </row>
    <row r="35" spans="1:12" ht="11.25" customHeight="1" x14ac:dyDescent="0.25"/>
    <row r="36" spans="1:12" x14ac:dyDescent="0.25">
      <c r="C36" s="62" t="s">
        <v>38</v>
      </c>
      <c r="D36" s="63"/>
      <c r="E36" s="63"/>
      <c r="F36" s="64"/>
      <c r="G36" s="44"/>
    </row>
    <row r="37" spans="1:12" x14ac:dyDescent="0.25">
      <c r="C37" s="45"/>
      <c r="D37" s="14" t="s">
        <v>10</v>
      </c>
      <c r="E37" s="14" t="s">
        <v>21</v>
      </c>
      <c r="F37" s="14" t="s">
        <v>28</v>
      </c>
      <c r="G37" s="44"/>
    </row>
    <row r="38" spans="1:12" x14ac:dyDescent="0.25">
      <c r="C38" s="15" t="s">
        <v>39</v>
      </c>
      <c r="D38" s="46">
        <f>+H6</f>
        <v>0</v>
      </c>
      <c r="E38" s="46">
        <f>+H16</f>
        <v>0</v>
      </c>
      <c r="F38" s="47">
        <f>+H27</f>
        <v>0</v>
      </c>
      <c r="G38" s="48"/>
    </row>
    <row r="39" spans="1:12" ht="14.4" customHeight="1" x14ac:dyDescent="0.25">
      <c r="C39" s="15" t="s">
        <v>40</v>
      </c>
      <c r="D39" s="46">
        <f t="shared" ref="D39:D40" si="0">+H7</f>
        <v>0</v>
      </c>
      <c r="E39" s="46">
        <f>+H17</f>
        <v>0</v>
      </c>
      <c r="F39" s="47">
        <f>+H28</f>
        <v>0</v>
      </c>
      <c r="G39" s="48"/>
    </row>
    <row r="40" spans="1:12" x14ac:dyDescent="0.25">
      <c r="C40" s="15" t="s">
        <v>41</v>
      </c>
      <c r="D40" s="46">
        <f t="shared" si="0"/>
        <v>0</v>
      </c>
      <c r="E40" s="46">
        <f>+H18</f>
        <v>0</v>
      </c>
      <c r="F40" s="47">
        <f>+H29</f>
        <v>0</v>
      </c>
      <c r="G40" s="48"/>
    </row>
    <row r="41" spans="1:12" x14ac:dyDescent="0.25">
      <c r="C41" s="15" t="s">
        <v>42</v>
      </c>
      <c r="D41" s="46">
        <f>+H7</f>
        <v>0</v>
      </c>
      <c r="E41" s="46">
        <f>+H19</f>
        <v>0</v>
      </c>
      <c r="F41" s="47">
        <f>+H30</f>
        <v>0</v>
      </c>
      <c r="G41" s="48"/>
    </row>
    <row r="42" spans="1:12" x14ac:dyDescent="0.25">
      <c r="C42" s="15" t="s">
        <v>43</v>
      </c>
      <c r="D42" s="46">
        <f>+H8</f>
        <v>0</v>
      </c>
      <c r="E42" s="46">
        <f>+H20</f>
        <v>0</v>
      </c>
      <c r="F42" s="47">
        <f>+H31</f>
        <v>0</v>
      </c>
      <c r="G42" s="48"/>
    </row>
    <row r="43" spans="1:12" x14ac:dyDescent="0.25">
      <c r="A43" s="49"/>
      <c r="B43" s="48"/>
      <c r="C43" s="48"/>
      <c r="D43" s="49"/>
      <c r="E43" s="49"/>
      <c r="F43" s="48"/>
      <c r="G43" s="48"/>
    </row>
    <row r="44" spans="1:12" x14ac:dyDescent="0.25">
      <c r="A44" s="50"/>
      <c r="B44" s="48"/>
      <c r="C44" s="48"/>
      <c r="D44" s="51"/>
      <c r="E44" s="51"/>
      <c r="F44" s="48"/>
      <c r="G44" s="48"/>
    </row>
    <row r="45" spans="1:12" ht="14.4" customHeight="1" x14ac:dyDescent="0.25">
      <c r="A45" s="65" t="s">
        <v>44</v>
      </c>
      <c r="B45" s="66"/>
      <c r="C45" s="66"/>
      <c r="D45" s="66"/>
      <c r="E45" s="66"/>
      <c r="F45" s="66"/>
      <c r="G45" s="66"/>
      <c r="H45" s="66"/>
    </row>
    <row r="46" spans="1:12" ht="16.2" customHeight="1" x14ac:dyDescent="0.25">
      <c r="A46" s="52"/>
      <c r="B46" s="29" t="s">
        <v>45</v>
      </c>
      <c r="C46" s="14" t="s">
        <v>63</v>
      </c>
      <c r="D46" s="14" t="s">
        <v>20</v>
      </c>
      <c r="E46" s="14" t="s">
        <v>27</v>
      </c>
      <c r="F46" s="14" t="s">
        <v>10</v>
      </c>
      <c r="G46" s="14" t="s">
        <v>21</v>
      </c>
      <c r="H46" s="14" t="s">
        <v>28</v>
      </c>
    </row>
    <row r="47" spans="1:12" ht="16.2" customHeight="1" x14ac:dyDescent="0.25">
      <c r="A47" s="15" t="s">
        <v>42</v>
      </c>
      <c r="B47" s="46"/>
      <c r="C47" s="85">
        <f>+F14</f>
        <v>0</v>
      </c>
      <c r="D47" s="53"/>
      <c r="E47" s="54">
        <f>+C30</f>
        <v>0</v>
      </c>
      <c r="F47" s="20">
        <f>+B47*C47</f>
        <v>0</v>
      </c>
      <c r="G47" s="46">
        <f>+F47*D47</f>
        <v>0</v>
      </c>
      <c r="H47" s="47">
        <f>+G47*E47</f>
        <v>0</v>
      </c>
    </row>
    <row r="48" spans="1:12" ht="16.2" customHeight="1" x14ac:dyDescent="0.25">
      <c r="A48" s="15" t="s">
        <v>46</v>
      </c>
      <c r="B48" s="46"/>
      <c r="C48" s="85">
        <f>+F15</f>
        <v>0</v>
      </c>
      <c r="D48" s="53"/>
      <c r="E48" s="54">
        <f>+C31</f>
        <v>0</v>
      </c>
      <c r="F48" s="20">
        <f t="shared" ref="F48" si="1">+B48*C48</f>
        <v>0</v>
      </c>
      <c r="G48" s="46">
        <f t="shared" ref="G48:H48" si="2">+F48*D48</f>
        <v>0</v>
      </c>
      <c r="H48" s="47">
        <f t="shared" si="2"/>
        <v>0</v>
      </c>
    </row>
    <row r="49" spans="1:8" ht="16.2" customHeight="1" x14ac:dyDescent="0.25">
      <c r="A49" s="15"/>
      <c r="B49" s="46"/>
      <c r="C49" s="53"/>
      <c r="D49" s="53"/>
      <c r="E49" s="53"/>
      <c r="F49" s="46"/>
      <c r="G49" s="46"/>
      <c r="H49" s="47"/>
    </row>
    <row r="50" spans="1:8" ht="16.2" customHeight="1" x14ac:dyDescent="0.25">
      <c r="A50" s="55" t="s">
        <v>47</v>
      </c>
    </row>
    <row r="51" spans="1:8" ht="16.2" customHeight="1" x14ac:dyDescent="0.25"/>
    <row r="52" spans="1:8" ht="16.2" customHeight="1" x14ac:dyDescent="0.25"/>
    <row r="53" spans="1:8" ht="24" customHeight="1" x14ac:dyDescent="0.25"/>
    <row r="55" spans="1:8" x14ac:dyDescent="0.25">
      <c r="A55" s="55" t="s">
        <v>48</v>
      </c>
    </row>
    <row r="56" spans="1:8" x14ac:dyDescent="0.25">
      <c r="A56" s="55"/>
    </row>
    <row r="57" spans="1:8" x14ac:dyDescent="0.25">
      <c r="A57" s="67" t="s">
        <v>49</v>
      </c>
      <c r="B57" s="67"/>
      <c r="C57" s="67"/>
      <c r="D57" s="67"/>
      <c r="E57" s="67"/>
      <c r="F57" s="67"/>
      <c r="G57" s="67"/>
    </row>
    <row r="58" spans="1:8" x14ac:dyDescent="0.25">
      <c r="A58" s="67"/>
      <c r="B58" s="67"/>
      <c r="C58" s="67"/>
      <c r="D58" s="67"/>
      <c r="E58" s="67"/>
      <c r="F58" s="67"/>
      <c r="G58" s="67"/>
    </row>
    <row r="59" spans="1:8" ht="12" customHeight="1" x14ac:dyDescent="0.25">
      <c r="A59" s="4"/>
      <c r="B59" s="4"/>
      <c r="C59" s="4"/>
      <c r="D59" s="4"/>
      <c r="E59" s="4"/>
      <c r="F59" s="4"/>
      <c r="G59" s="4"/>
    </row>
    <row r="60" spans="1:8" x14ac:dyDescent="0.25">
      <c r="A60" s="55" t="s">
        <v>50</v>
      </c>
    </row>
    <row r="61" spans="1:8" x14ac:dyDescent="0.25">
      <c r="A61" s="58"/>
      <c r="B61" s="58"/>
      <c r="C61" s="58"/>
      <c r="D61" s="58"/>
      <c r="E61" s="58"/>
      <c r="F61" s="58"/>
      <c r="G61" s="58"/>
    </row>
    <row r="62" spans="1:8" x14ac:dyDescent="0.25">
      <c r="A62" s="58"/>
      <c r="B62" s="58"/>
      <c r="C62" s="58"/>
      <c r="D62" s="58"/>
      <c r="E62" s="58"/>
      <c r="F62" s="58"/>
      <c r="G62" s="58"/>
    </row>
    <row r="65" spans="1:8" x14ac:dyDescent="0.25">
      <c r="A65" s="56"/>
      <c r="C65" s="7"/>
    </row>
    <row r="66" spans="1:8" x14ac:dyDescent="0.25">
      <c r="A66" s="55" t="s">
        <v>52</v>
      </c>
      <c r="G66" s="55" t="s">
        <v>55</v>
      </c>
    </row>
    <row r="67" spans="1:8" x14ac:dyDescent="0.25">
      <c r="A67" s="55" t="s">
        <v>53</v>
      </c>
      <c r="G67" s="55" t="s">
        <v>53</v>
      </c>
    </row>
    <row r="68" spans="1:8" x14ac:dyDescent="0.25">
      <c r="A68" s="55" t="s">
        <v>54</v>
      </c>
      <c r="G68" s="55" t="s">
        <v>54</v>
      </c>
    </row>
    <row r="69" spans="1:8" x14ac:dyDescent="0.25">
      <c r="A69" s="55"/>
    </row>
    <row r="72" spans="1:8" ht="15.75" customHeight="1" x14ac:dyDescent="0.25">
      <c r="A72" s="59"/>
      <c r="B72" s="59"/>
      <c r="C72" s="59"/>
      <c r="D72" s="59"/>
      <c r="E72" s="59"/>
      <c r="F72" s="59"/>
      <c r="G72" s="59"/>
      <c r="H72" s="59"/>
    </row>
  </sheetData>
  <sheetProtection selectLockedCells="1"/>
  <mergeCells count="17">
    <mergeCell ref="A25:G26"/>
    <mergeCell ref="A5:G5"/>
    <mergeCell ref="A9:G9"/>
    <mergeCell ref="A10:G10"/>
    <mergeCell ref="A11:G11"/>
    <mergeCell ref="A12:G12"/>
    <mergeCell ref="C13:D13"/>
    <mergeCell ref="C14:D14"/>
    <mergeCell ref="C15:D15"/>
    <mergeCell ref="A19:G20"/>
    <mergeCell ref="A61:G62"/>
    <mergeCell ref="A72:H72"/>
    <mergeCell ref="A28:G28"/>
    <mergeCell ref="A33:G34"/>
    <mergeCell ref="C36:F36"/>
    <mergeCell ref="A45:H45"/>
    <mergeCell ref="A57:G58"/>
  </mergeCells>
  <printOptions horizontalCentered="1"/>
  <pageMargins left="0.23622047244094491" right="0.23622047244094491" top="1.299212598425197" bottom="0.6692913385826772" header="0.19685039370078741" footer="0.19685039370078741"/>
  <pageSetup scale="51" orientation="portrait" horizontalDpi="200" verticalDpi="200" r:id="rId1"/>
  <headerFooter>
    <oddHeader>&amp;C&amp;G</oddHeader>
    <oddFooter>&amp;CManual de Auditoría de Cumplimiento Gubernamental
&amp;G</oddFooter>
  </headerFooter>
  <rowBreaks count="1" manualBreakCount="1">
    <brk id="73" max="16383" man="1"/>
  </rowBreak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[1]listas!#REF!</xm:f>
          </x14:formula1>
          <xm:sqref>C14:D15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BC3 mate.</vt:lpstr>
      <vt:lpstr>'BC3 mate.'!Títulos_a_imprimir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AUDITOR.</dc:creator>
  <cp:lastModifiedBy>AUDITOR</cp:lastModifiedBy>
  <cp:lastPrinted>2024-07-31T22:56:10Z</cp:lastPrinted>
  <dcterms:created xsi:type="dcterms:W3CDTF">2024-06-26T15:38:13Z</dcterms:created>
  <dcterms:modified xsi:type="dcterms:W3CDTF">2024-08-07T19:11:14Z</dcterms:modified>
</cp:coreProperties>
</file>